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nasjonalforeningen-my.sharepoint.com/personal/kujo_nasjonalforeningen_no/Documents/Skrivebord/"/>
    </mc:Choice>
  </mc:AlternateContent>
  <xr:revisionPtr revIDLastSave="181" documentId="8_{4438F17F-DDA9-4943-8B80-98CC85580AA0}" xr6:coauthVersionLast="47" xr6:coauthVersionMax="47" xr10:uidLastSave="{6C4161A5-99B3-445D-96CB-D0A3A7F4A4E1}"/>
  <bookViews>
    <workbookView xWindow="-108" yWindow="-108" windowWidth="30936" windowHeight="16776" activeTab="1" xr2:uid="{00000000-000D-0000-FFFF-FFFF00000000}"/>
  </bookViews>
  <sheets>
    <sheet name="Hovedbok føringer" sheetId="2" r:id="rId1"/>
    <sheet name="Årsregnskap" sheetId="3" r:id="rId2"/>
    <sheet name="Prosjektregnskap" sheetId="5" r:id="rId3"/>
    <sheet name="Kontoplan" sheetId="1" r:id="rId4"/>
    <sheet name="Forklaringer"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3" l="1"/>
  <c r="J8" i="3"/>
  <c r="J7" i="3"/>
  <c r="J6" i="3"/>
  <c r="E6" i="3"/>
  <c r="H17" i="3"/>
  <c r="H15" i="3"/>
  <c r="H14" i="3"/>
  <c r="H9" i="3"/>
  <c r="H8" i="3"/>
  <c r="H6" i="3"/>
  <c r="H7" i="3"/>
  <c r="J17" i="3"/>
  <c r="AL21" i="5" l="1"/>
  <c r="AM21" i="5"/>
  <c r="AL22" i="5"/>
  <c r="AM22" i="5"/>
  <c r="AL23" i="5"/>
  <c r="AM23" i="5"/>
  <c r="AL24" i="5"/>
  <c r="AM24" i="5"/>
  <c r="AL25" i="5"/>
  <c r="AM25" i="5"/>
  <c r="AL26" i="5"/>
  <c r="AM26" i="5"/>
  <c r="AL27" i="5"/>
  <c r="AM27" i="5"/>
  <c r="AL28" i="5"/>
  <c r="AM28" i="5"/>
  <c r="AL29" i="5"/>
  <c r="AM29" i="5"/>
  <c r="AL30" i="5"/>
  <c r="AM30" i="5"/>
  <c r="AL31" i="5"/>
  <c r="AM31" i="5"/>
  <c r="AO31" i="5" s="1"/>
  <c r="AL32" i="5"/>
  <c r="AM32" i="5"/>
  <c r="AO32" i="5" s="1"/>
  <c r="AM20" i="5"/>
  <c r="AL20" i="5"/>
  <c r="AG20" i="5"/>
  <c r="AM7" i="5"/>
  <c r="AM8" i="5"/>
  <c r="AM9" i="5"/>
  <c r="AM10" i="5"/>
  <c r="AM11" i="5"/>
  <c r="AM12" i="5"/>
  <c r="AM13" i="5"/>
  <c r="AM14" i="5"/>
  <c r="AM15" i="5"/>
  <c r="AM6" i="5"/>
  <c r="AL7" i="5"/>
  <c r="AL8" i="5"/>
  <c r="AL9" i="5"/>
  <c r="AL10" i="5"/>
  <c r="AL11" i="5"/>
  <c r="AL12" i="5"/>
  <c r="AL13" i="5"/>
  <c r="AL14" i="5"/>
  <c r="AL15" i="5"/>
  <c r="AL6" i="5"/>
  <c r="AN3" i="5"/>
  <c r="AL3" i="5"/>
  <c r="AP37" i="5"/>
  <c r="AO30" i="5" l="1"/>
  <c r="AO24" i="5"/>
  <c r="AO14" i="5"/>
  <c r="AO12" i="5"/>
  <c r="AO29" i="5"/>
  <c r="AO23" i="5"/>
  <c r="AO10" i="5"/>
  <c r="AO8" i="5"/>
  <c r="AO22" i="5"/>
  <c r="AO9" i="5"/>
  <c r="AO7" i="5"/>
  <c r="AO11" i="5"/>
  <c r="AO6" i="5"/>
  <c r="AO20" i="5"/>
  <c r="AO21" i="5"/>
  <c r="AO27" i="5"/>
  <c r="AO15" i="5"/>
  <c r="AO26" i="5"/>
  <c r="AO13" i="5"/>
  <c r="AO25" i="5"/>
  <c r="AO28" i="5"/>
  <c r="AG21" i="5"/>
  <c r="AH21" i="5"/>
  <c r="AG22" i="5"/>
  <c r="AH22" i="5"/>
  <c r="AG23" i="5"/>
  <c r="AH23" i="5"/>
  <c r="AG24" i="5"/>
  <c r="AH24" i="5"/>
  <c r="AG25" i="5"/>
  <c r="AH25" i="5"/>
  <c r="AG26" i="5"/>
  <c r="AH26" i="5"/>
  <c r="AG27" i="5"/>
  <c r="AH27" i="5"/>
  <c r="AG28" i="5"/>
  <c r="AH28" i="5"/>
  <c r="AG29" i="5"/>
  <c r="AH29" i="5"/>
  <c r="AG30" i="5"/>
  <c r="AH30" i="5"/>
  <c r="AG31" i="5"/>
  <c r="AH31" i="5"/>
  <c r="AG32" i="5"/>
  <c r="AH32" i="5"/>
  <c r="AH20" i="5"/>
  <c r="AG7" i="5"/>
  <c r="AH7" i="5"/>
  <c r="AG8" i="5"/>
  <c r="AH8" i="5"/>
  <c r="AG9" i="5"/>
  <c r="AH9" i="5"/>
  <c r="AG10" i="5"/>
  <c r="AH10" i="5"/>
  <c r="AG11" i="5"/>
  <c r="AH11" i="5"/>
  <c r="AG12" i="5"/>
  <c r="AH12" i="5"/>
  <c r="AG13" i="5"/>
  <c r="AH13" i="5"/>
  <c r="AG14" i="5"/>
  <c r="AH14" i="5"/>
  <c r="AG15" i="5"/>
  <c r="AH15" i="5"/>
  <c r="AH6" i="5"/>
  <c r="AG6" i="5"/>
  <c r="AI3" i="5"/>
  <c r="AG3" i="5"/>
  <c r="AK37" i="5"/>
  <c r="AB21" i="5"/>
  <c r="AC21" i="5"/>
  <c r="AB22" i="5"/>
  <c r="AC22" i="5"/>
  <c r="AB23" i="5"/>
  <c r="AC23" i="5"/>
  <c r="AB24" i="5"/>
  <c r="AC24" i="5"/>
  <c r="AB25" i="5"/>
  <c r="AC25" i="5"/>
  <c r="AB26" i="5"/>
  <c r="AC26" i="5"/>
  <c r="AB27" i="5"/>
  <c r="AC27" i="5"/>
  <c r="AB28" i="5"/>
  <c r="AC28" i="5"/>
  <c r="AB29" i="5"/>
  <c r="AC29" i="5"/>
  <c r="AB30" i="5"/>
  <c r="AC30" i="5"/>
  <c r="AB31" i="5"/>
  <c r="AC31" i="5"/>
  <c r="AB32" i="5"/>
  <c r="AC32" i="5"/>
  <c r="AC20" i="5"/>
  <c r="AB20" i="5"/>
  <c r="AB7" i="5"/>
  <c r="AC7" i="5"/>
  <c r="AB8" i="5"/>
  <c r="AC8" i="5"/>
  <c r="AB9" i="5"/>
  <c r="AC9" i="5"/>
  <c r="AB10" i="5"/>
  <c r="AC10" i="5"/>
  <c r="AB11" i="5"/>
  <c r="AC11" i="5"/>
  <c r="AB12" i="5"/>
  <c r="AC12" i="5"/>
  <c r="AB13" i="5"/>
  <c r="AC13" i="5"/>
  <c r="AB14" i="5"/>
  <c r="AC14" i="5"/>
  <c r="AB15" i="5"/>
  <c r="AC15" i="5"/>
  <c r="AC6" i="5"/>
  <c r="AB6" i="5"/>
  <c r="AD3" i="5"/>
  <c r="AE11" i="5" s="1"/>
  <c r="AB3" i="5"/>
  <c r="AF37" i="5"/>
  <c r="W21" i="5"/>
  <c r="X21" i="5"/>
  <c r="W22" i="5"/>
  <c r="X22" i="5"/>
  <c r="W23" i="5"/>
  <c r="X23" i="5"/>
  <c r="W24" i="5"/>
  <c r="X24" i="5"/>
  <c r="W25" i="5"/>
  <c r="X25" i="5"/>
  <c r="W26" i="5"/>
  <c r="X26" i="5"/>
  <c r="W27" i="5"/>
  <c r="X27" i="5"/>
  <c r="W28" i="5"/>
  <c r="X28" i="5"/>
  <c r="W29" i="5"/>
  <c r="X29" i="5"/>
  <c r="W30" i="5"/>
  <c r="X30" i="5"/>
  <c r="W31" i="5"/>
  <c r="X31" i="5"/>
  <c r="W32" i="5"/>
  <c r="X32" i="5"/>
  <c r="X20" i="5"/>
  <c r="W20" i="5"/>
  <c r="W7" i="5"/>
  <c r="X7" i="5"/>
  <c r="W8" i="5"/>
  <c r="X8" i="5"/>
  <c r="W9" i="5"/>
  <c r="X9" i="5"/>
  <c r="W10" i="5"/>
  <c r="X10" i="5"/>
  <c r="W11" i="5"/>
  <c r="X11" i="5"/>
  <c r="W12" i="5"/>
  <c r="X12" i="5"/>
  <c r="W13" i="5"/>
  <c r="X13" i="5"/>
  <c r="W14" i="5"/>
  <c r="X14" i="5"/>
  <c r="W15" i="5"/>
  <c r="X15" i="5"/>
  <c r="X6" i="5"/>
  <c r="Z6" i="5" s="1"/>
  <c r="W6" i="5"/>
  <c r="Y3" i="5"/>
  <c r="W3" i="5"/>
  <c r="AA37" i="5"/>
  <c r="R21" i="5"/>
  <c r="S21" i="5"/>
  <c r="R22" i="5"/>
  <c r="S22" i="5"/>
  <c r="R23" i="5"/>
  <c r="S23" i="5"/>
  <c r="R24" i="5"/>
  <c r="S24" i="5"/>
  <c r="R25" i="5"/>
  <c r="S25" i="5"/>
  <c r="R26" i="5"/>
  <c r="S26" i="5"/>
  <c r="R27" i="5"/>
  <c r="S27" i="5"/>
  <c r="R28" i="5"/>
  <c r="S28" i="5"/>
  <c r="R29" i="5"/>
  <c r="S29" i="5"/>
  <c r="R30" i="5"/>
  <c r="S30" i="5"/>
  <c r="R31" i="5"/>
  <c r="S31" i="5"/>
  <c r="R32" i="5"/>
  <c r="S32" i="5"/>
  <c r="U32" i="5" s="1"/>
  <c r="S20" i="5"/>
  <c r="R20" i="5"/>
  <c r="R7" i="5"/>
  <c r="S7" i="5"/>
  <c r="R8" i="5"/>
  <c r="S8" i="5"/>
  <c r="R9" i="5"/>
  <c r="S9" i="5"/>
  <c r="R10" i="5"/>
  <c r="S10" i="5"/>
  <c r="R11" i="5"/>
  <c r="S11" i="5"/>
  <c r="R12" i="5"/>
  <c r="S12" i="5"/>
  <c r="R13" i="5"/>
  <c r="S13" i="5"/>
  <c r="R14" i="5"/>
  <c r="S14" i="5"/>
  <c r="R15" i="5"/>
  <c r="S15" i="5"/>
  <c r="S6" i="5"/>
  <c r="R6" i="5"/>
  <c r="T3" i="5"/>
  <c r="R3" i="5"/>
  <c r="V37" i="5"/>
  <c r="M21" i="5"/>
  <c r="N21" i="5"/>
  <c r="M22" i="5"/>
  <c r="N22" i="5"/>
  <c r="M23" i="5"/>
  <c r="N23" i="5"/>
  <c r="M24" i="5"/>
  <c r="N24" i="5"/>
  <c r="M25" i="5"/>
  <c r="N25" i="5"/>
  <c r="M26" i="5"/>
  <c r="N26" i="5"/>
  <c r="M27" i="5"/>
  <c r="N27" i="5"/>
  <c r="M28" i="5"/>
  <c r="N28" i="5"/>
  <c r="M29" i="5"/>
  <c r="N29" i="5"/>
  <c r="M30" i="5"/>
  <c r="N30" i="5"/>
  <c r="M31" i="5"/>
  <c r="N31" i="5"/>
  <c r="M32" i="5"/>
  <c r="N32" i="5"/>
  <c r="M33" i="5"/>
  <c r="N33" i="5"/>
  <c r="N20" i="5"/>
  <c r="M20" i="5"/>
  <c r="M7" i="5"/>
  <c r="N7" i="5"/>
  <c r="M8" i="5"/>
  <c r="N8" i="5"/>
  <c r="M9" i="5"/>
  <c r="N9" i="5"/>
  <c r="M10" i="5"/>
  <c r="N10" i="5"/>
  <c r="M11" i="5"/>
  <c r="N11" i="5"/>
  <c r="M12" i="5"/>
  <c r="N12" i="5"/>
  <c r="M13" i="5"/>
  <c r="N13" i="5"/>
  <c r="M14" i="5"/>
  <c r="N14" i="5"/>
  <c r="M15" i="5"/>
  <c r="N15" i="5"/>
  <c r="N6" i="5"/>
  <c r="M6" i="5"/>
  <c r="P3" i="5"/>
  <c r="Q3" i="5" s="1"/>
  <c r="O3" i="5"/>
  <c r="P21" i="5" s="1"/>
  <c r="M3" i="5"/>
  <c r="Q37" i="5"/>
  <c r="K3" i="5"/>
  <c r="L3" i="5" s="1"/>
  <c r="L37" i="5"/>
  <c r="F37" i="5"/>
  <c r="I21" i="5"/>
  <c r="I22" i="5"/>
  <c r="I23" i="5"/>
  <c r="I24" i="5"/>
  <c r="I25" i="5"/>
  <c r="I26" i="5"/>
  <c r="I27" i="5"/>
  <c r="I28" i="5"/>
  <c r="I29" i="5"/>
  <c r="I30" i="5"/>
  <c r="I31" i="5"/>
  <c r="I32" i="5"/>
  <c r="I20" i="5"/>
  <c r="I7" i="5"/>
  <c r="I8" i="5"/>
  <c r="I9" i="5"/>
  <c r="I10" i="5"/>
  <c r="I11" i="5"/>
  <c r="I12" i="5"/>
  <c r="I13" i="5"/>
  <c r="I14" i="5"/>
  <c r="I15" i="5"/>
  <c r="I6" i="5"/>
  <c r="J3" i="5"/>
  <c r="K33" i="5" s="1"/>
  <c r="H3" i="5"/>
  <c r="D3" i="5"/>
  <c r="E16" i="5" s="1"/>
  <c r="H21" i="5"/>
  <c r="H22" i="5"/>
  <c r="H23" i="5"/>
  <c r="H24" i="5"/>
  <c r="H25" i="5"/>
  <c r="H26" i="5"/>
  <c r="H27" i="5"/>
  <c r="H28" i="5"/>
  <c r="H29" i="5"/>
  <c r="H30" i="5"/>
  <c r="H31" i="5"/>
  <c r="H32" i="5"/>
  <c r="H20" i="5"/>
  <c r="H7" i="5"/>
  <c r="H8" i="5"/>
  <c r="H9" i="5"/>
  <c r="H10" i="5"/>
  <c r="H11" i="5"/>
  <c r="H12" i="5"/>
  <c r="H13" i="5"/>
  <c r="H14" i="5"/>
  <c r="H15" i="5"/>
  <c r="H6" i="5"/>
  <c r="AO34" i="5" l="1"/>
  <c r="AO17" i="5"/>
  <c r="P13" i="5"/>
  <c r="AE25" i="5"/>
  <c r="AE30" i="5"/>
  <c r="AE24" i="5"/>
  <c r="AE14" i="5"/>
  <c r="AE8" i="5"/>
  <c r="AE13" i="5"/>
  <c r="AJ8" i="5"/>
  <c r="K11" i="5"/>
  <c r="K10" i="5"/>
  <c r="K25" i="5"/>
  <c r="U20" i="5"/>
  <c r="Z27" i="5"/>
  <c r="AJ13" i="5"/>
  <c r="K9" i="5"/>
  <c r="K8" i="5"/>
  <c r="K23" i="5"/>
  <c r="P31" i="5"/>
  <c r="U29" i="5"/>
  <c r="K7" i="5"/>
  <c r="K22" i="5"/>
  <c r="Z31" i="5"/>
  <c r="AJ11" i="5"/>
  <c r="Z26" i="5"/>
  <c r="Z21" i="5"/>
  <c r="K21" i="5"/>
  <c r="Z10" i="5"/>
  <c r="Z25" i="5"/>
  <c r="Z15" i="5"/>
  <c r="Z30" i="5"/>
  <c r="AE32" i="5"/>
  <c r="Z14" i="5"/>
  <c r="Z24" i="5"/>
  <c r="AE26" i="5"/>
  <c r="Z29" i="5"/>
  <c r="AE10" i="5"/>
  <c r="K12" i="5"/>
  <c r="Z7" i="5"/>
  <c r="AJ12" i="5"/>
  <c r="K26" i="5"/>
  <c r="AE9" i="5"/>
  <c r="P8" i="5"/>
  <c r="P26" i="5"/>
  <c r="P12" i="5"/>
  <c r="P25" i="5"/>
  <c r="P11" i="5"/>
  <c r="AE12" i="5"/>
  <c r="AE29" i="5"/>
  <c r="P15" i="5"/>
  <c r="P20" i="5"/>
  <c r="U6" i="5"/>
  <c r="Z11" i="5"/>
  <c r="Z28" i="5"/>
  <c r="P33" i="5"/>
  <c r="P28" i="5"/>
  <c r="P23" i="5"/>
  <c r="U15" i="5"/>
  <c r="U9" i="5"/>
  <c r="P6" i="5"/>
  <c r="Z20" i="5"/>
  <c r="Z23" i="5"/>
  <c r="AE6" i="5"/>
  <c r="AE20" i="5"/>
  <c r="AE28" i="5"/>
  <c r="AJ6" i="5"/>
  <c r="P7" i="5"/>
  <c r="P29" i="5"/>
  <c r="P32" i="5"/>
  <c r="P27" i="5"/>
  <c r="P22" i="5"/>
  <c r="U8" i="5"/>
  <c r="P16" i="5"/>
  <c r="U10" i="5"/>
  <c r="K15" i="5"/>
  <c r="K14" i="5"/>
  <c r="P30" i="5"/>
  <c r="P24" i="5"/>
  <c r="U24" i="5"/>
  <c r="K13" i="5"/>
  <c r="U7" i="5"/>
  <c r="AJ9" i="5"/>
  <c r="AO37" i="5"/>
  <c r="U28" i="5"/>
  <c r="U13" i="5"/>
  <c r="K20" i="5"/>
  <c r="U23" i="5"/>
  <c r="U27" i="5"/>
  <c r="U11" i="5"/>
  <c r="U22" i="5"/>
  <c r="AJ7" i="5"/>
  <c r="K32" i="5"/>
  <c r="K6" i="5"/>
  <c r="U30" i="5"/>
  <c r="U26" i="5"/>
  <c r="AE23" i="5"/>
  <c r="K31" i="5"/>
  <c r="P14" i="5"/>
  <c r="P10" i="5"/>
  <c r="U21" i="5"/>
  <c r="Z13" i="5"/>
  <c r="Z9" i="5"/>
  <c r="Z32" i="5"/>
  <c r="AJ15" i="5"/>
  <c r="U14" i="5"/>
  <c r="K24" i="5"/>
  <c r="AE31" i="5"/>
  <c r="AE27" i="5"/>
  <c r="K30" i="5"/>
  <c r="AE22" i="5"/>
  <c r="U12" i="5"/>
  <c r="K29" i="5"/>
  <c r="U25" i="5"/>
  <c r="Z8" i="5"/>
  <c r="AE15" i="5"/>
  <c r="AE7" i="5"/>
  <c r="AE21" i="5"/>
  <c r="AJ14" i="5"/>
  <c r="U31" i="5"/>
  <c r="AJ10" i="5"/>
  <c r="K28" i="5"/>
  <c r="P9" i="5"/>
  <c r="Z12" i="5"/>
  <c r="K27" i="5"/>
  <c r="Z22" i="5"/>
  <c r="U3" i="5"/>
  <c r="E33" i="5"/>
  <c r="E29" i="5"/>
  <c r="B3" i="5"/>
  <c r="C32" i="5"/>
  <c r="E32" i="5" s="1"/>
  <c r="B32" i="5"/>
  <c r="C31" i="5"/>
  <c r="E31" i="5" s="1"/>
  <c r="B31" i="5"/>
  <c r="C30" i="5"/>
  <c r="E30" i="5" s="1"/>
  <c r="B30" i="5"/>
  <c r="C29" i="5"/>
  <c r="B29" i="5"/>
  <c r="C28" i="5"/>
  <c r="E28" i="5" s="1"/>
  <c r="B28" i="5"/>
  <c r="C27" i="5"/>
  <c r="E27" i="5" s="1"/>
  <c r="B27" i="5"/>
  <c r="C26" i="5"/>
  <c r="E26" i="5" s="1"/>
  <c r="B26" i="5"/>
  <c r="C25" i="5"/>
  <c r="E25" i="5" s="1"/>
  <c r="B25" i="5"/>
  <c r="C24" i="5"/>
  <c r="E24" i="5" s="1"/>
  <c r="B24" i="5"/>
  <c r="C23" i="5"/>
  <c r="E23" i="5" s="1"/>
  <c r="B23" i="5"/>
  <c r="C22" i="5"/>
  <c r="E22" i="5" s="1"/>
  <c r="B22" i="5"/>
  <c r="C21" i="5"/>
  <c r="E21" i="5" s="1"/>
  <c r="B21" i="5"/>
  <c r="C20" i="5"/>
  <c r="E20" i="5" s="1"/>
  <c r="B20" i="5"/>
  <c r="C15" i="5"/>
  <c r="E15" i="5" s="1"/>
  <c r="B15" i="5"/>
  <c r="C14" i="5"/>
  <c r="E14" i="5" s="1"/>
  <c r="B14" i="5"/>
  <c r="C13" i="5"/>
  <c r="E13" i="5" s="1"/>
  <c r="B13" i="5"/>
  <c r="C12" i="5"/>
  <c r="E12" i="5" s="1"/>
  <c r="B12" i="5"/>
  <c r="C11" i="5"/>
  <c r="E11" i="5" s="1"/>
  <c r="B11" i="5"/>
  <c r="C10" i="5"/>
  <c r="E10" i="5" s="1"/>
  <c r="B10" i="5"/>
  <c r="C9" i="5"/>
  <c r="E9" i="5" s="1"/>
  <c r="B9" i="5"/>
  <c r="C8" i="5"/>
  <c r="E8" i="5" s="1"/>
  <c r="B8" i="5"/>
  <c r="C7" i="5"/>
  <c r="E7" i="5" s="1"/>
  <c r="B7" i="5"/>
  <c r="C6" i="5"/>
  <c r="E6" i="5" s="1"/>
  <c r="B6" i="5"/>
  <c r="E3" i="5"/>
  <c r="F3" i="5" s="1"/>
  <c r="F1" i="5"/>
  <c r="L1" i="5" s="1"/>
  <c r="Q1" i="5" s="1"/>
  <c r="V1" i="5" s="1"/>
  <c r="AA1" i="5" s="1"/>
  <c r="AF1" i="5" s="1"/>
  <c r="AK1" i="5" s="1"/>
  <c r="AP1" i="5" s="1"/>
  <c r="B1" i="5"/>
  <c r="H1" i="5" s="1"/>
  <c r="M1" i="5" s="1"/>
  <c r="R1" i="5" s="1"/>
  <c r="W1" i="5" s="1"/>
  <c r="AB1" i="5" s="1"/>
  <c r="AG1" i="5" s="1"/>
  <c r="AL1" i="5" s="1"/>
  <c r="E33" i="3"/>
  <c r="R1" i="3"/>
  <c r="K1" i="3"/>
  <c r="F1" i="3"/>
  <c r="K11" i="3"/>
  <c r="K18" i="3" s="1"/>
  <c r="F40" i="3"/>
  <c r="C21" i="3"/>
  <c r="E21" i="3" s="1"/>
  <c r="C22" i="3"/>
  <c r="E22" i="3" s="1"/>
  <c r="C23" i="3"/>
  <c r="E23" i="3" s="1"/>
  <c r="C24" i="3"/>
  <c r="E24" i="3" s="1"/>
  <c r="C25" i="3"/>
  <c r="C26" i="3"/>
  <c r="C27" i="3"/>
  <c r="C28" i="3"/>
  <c r="C29" i="3"/>
  <c r="C30" i="3"/>
  <c r="E30" i="3" s="1"/>
  <c r="C31" i="3"/>
  <c r="E31" i="3" s="1"/>
  <c r="C32" i="3"/>
  <c r="E32" i="3" s="1"/>
  <c r="B32" i="3"/>
  <c r="B31" i="3"/>
  <c r="B21" i="3"/>
  <c r="B22" i="3"/>
  <c r="B23" i="3"/>
  <c r="B24" i="3"/>
  <c r="B25" i="3"/>
  <c r="B26" i="3"/>
  <c r="B27" i="3"/>
  <c r="B28" i="3"/>
  <c r="B29" i="3"/>
  <c r="B30" i="3"/>
  <c r="B20" i="3"/>
  <c r="F34" i="3"/>
  <c r="F17" i="3"/>
  <c r="E3" i="3"/>
  <c r="K3" i="3" s="1"/>
  <c r="J5" i="3" s="1"/>
  <c r="K5" i="3" s="1"/>
  <c r="B1" i="3"/>
  <c r="H1" i="3" s="1"/>
  <c r="M1" i="3" s="1"/>
  <c r="B6" i="3"/>
  <c r="B12" i="3"/>
  <c r="B7" i="3"/>
  <c r="B8" i="3"/>
  <c r="B9" i="3"/>
  <c r="B10" i="3"/>
  <c r="B11" i="3"/>
  <c r="B13" i="3"/>
  <c r="B14" i="3"/>
  <c r="B15" i="3"/>
  <c r="B37" i="3"/>
  <c r="B38" i="3"/>
  <c r="B39" i="3"/>
  <c r="P34" i="5" l="1"/>
  <c r="AE34" i="5"/>
  <c r="Z34" i="5"/>
  <c r="AJ17" i="5"/>
  <c r="AE17" i="5"/>
  <c r="Z17" i="5"/>
  <c r="P17" i="5"/>
  <c r="P37" i="5" s="1"/>
  <c r="U17" i="5"/>
  <c r="U34" i="5"/>
  <c r="V3" i="5"/>
  <c r="Z3" i="5"/>
  <c r="AE37" i="5"/>
  <c r="K34" i="5"/>
  <c r="K17" i="5"/>
  <c r="E17" i="5"/>
  <c r="E34" i="5"/>
  <c r="F3" i="3"/>
  <c r="F42" i="3"/>
  <c r="C38" i="3"/>
  <c r="E38" i="3" s="1"/>
  <c r="C39" i="3"/>
  <c r="E39" i="3" s="1"/>
  <c r="C37" i="3"/>
  <c r="E37" i="3" s="1"/>
  <c r="E25" i="3"/>
  <c r="E26" i="3"/>
  <c r="E27" i="3"/>
  <c r="E28" i="3"/>
  <c r="E29" i="3"/>
  <c r="C20" i="3"/>
  <c r="E20" i="3" s="1"/>
  <c r="C7" i="3"/>
  <c r="E7" i="3" s="1"/>
  <c r="C8" i="3"/>
  <c r="E8" i="3" s="1"/>
  <c r="C9" i="3"/>
  <c r="E9" i="3" s="1"/>
  <c r="C10" i="3"/>
  <c r="E10" i="3" s="1"/>
  <c r="C11" i="3"/>
  <c r="E11" i="3" s="1"/>
  <c r="C12" i="3"/>
  <c r="E12" i="3" s="1"/>
  <c r="C13" i="3"/>
  <c r="E13" i="3" s="1"/>
  <c r="C14" i="3"/>
  <c r="E14" i="3" s="1"/>
  <c r="C15" i="3"/>
  <c r="E15" i="3" s="1"/>
  <c r="C6" i="3"/>
  <c r="Z37" i="5" l="1"/>
  <c r="U37" i="5"/>
  <c r="AE3" i="5"/>
  <c r="AA3" i="5"/>
  <c r="K37" i="5"/>
  <c r="E37" i="5"/>
  <c r="E40" i="3"/>
  <c r="E34" i="3"/>
  <c r="E17" i="3"/>
  <c r="AF3" i="5" l="1"/>
  <c r="AJ3" i="5"/>
  <c r="AO3" i="5" s="1"/>
  <c r="AP3" i="5" s="1"/>
  <c r="E42" i="3"/>
  <c r="J11" i="3" l="1"/>
  <c r="J18" i="3" s="1"/>
  <c r="AK3" i="5"/>
  <c r="AJ20" i="5"/>
  <c r="AJ21" i="5"/>
  <c r="AJ25" i="5"/>
  <c r="AJ29" i="5"/>
  <c r="AJ22" i="5"/>
  <c r="AJ26" i="5"/>
  <c r="AJ30" i="5"/>
  <c r="AJ23" i="5"/>
  <c r="AJ27" i="5"/>
  <c r="AJ31" i="5"/>
  <c r="AJ24" i="5"/>
  <c r="AJ28" i="5"/>
  <c r="AJ32" i="5"/>
  <c r="AJ34" i="5" l="1"/>
  <c r="AJ37" i="5" s="1"/>
</calcChain>
</file>

<file path=xl/sharedStrings.xml><?xml version="1.0" encoding="utf-8"?>
<sst xmlns="http://schemas.openxmlformats.org/spreadsheetml/2006/main" count="184" uniqueCount="100">
  <si>
    <t>Regnskap - hovedbok</t>
  </si>
  <si>
    <t>Dato</t>
  </si>
  <si>
    <t>Bilag</t>
  </si>
  <si>
    <t>Tekst</t>
  </si>
  <si>
    <t>Konto</t>
  </si>
  <si>
    <t>Beløp</t>
  </si>
  <si>
    <t>Årsregnskap</t>
  </si>
  <si>
    <t>BALANSE</t>
  </si>
  <si>
    <t>Note</t>
  </si>
  <si>
    <t>INNTEKTER</t>
  </si>
  <si>
    <t>EIENDELER</t>
  </si>
  <si>
    <t>SUM EIENDELER</t>
  </si>
  <si>
    <t>GJELD OG EGENKAPITAL</t>
  </si>
  <si>
    <t>SUM GJELD OG EGENKAPITAL</t>
  </si>
  <si>
    <t>SUM INNTEKTER</t>
  </si>
  <si>
    <t>UTGIFTER</t>
  </si>
  <si>
    <t>Noter til regnskapet</t>
  </si>
  <si>
    <t>SUM UTGIFTER</t>
  </si>
  <si>
    <t>FINANSINNTEKTER OG -KOSTNADER</t>
  </si>
  <si>
    <t>SUM FINANS</t>
  </si>
  <si>
    <t>ÅRSRESULTAT</t>
  </si>
  <si>
    <t>Hovedbok</t>
  </si>
  <si>
    <t>Kontonavn</t>
  </si>
  <si>
    <t>Plassering i årsregnskapet</t>
  </si>
  <si>
    <t>Deltakeravgifter</t>
  </si>
  <si>
    <t>MVA-kompensasjon</t>
  </si>
  <si>
    <t>Gaver</t>
  </si>
  <si>
    <t>Statlige demensmidler</t>
  </si>
  <si>
    <t>Demensaksjonsmidler</t>
  </si>
  <si>
    <t>Folkehelsemidler</t>
  </si>
  <si>
    <t>Andre inntekter</t>
  </si>
  <si>
    <t>KOSTNADER</t>
  </si>
  <si>
    <t>Lokalleie</t>
  </si>
  <si>
    <t>Revisjons- og regnskapshonorarer</t>
  </si>
  <si>
    <t>Kontorrekvisita</t>
  </si>
  <si>
    <t>Trykksaker (brosjyrer, plakater m.m.)</t>
  </si>
  <si>
    <t>Kurs- og møteavgifter</t>
  </si>
  <si>
    <t>Telefon</t>
  </si>
  <si>
    <t>Kontingenter</t>
  </si>
  <si>
    <t>Renteinntekter</t>
  </si>
  <si>
    <t>Rentekostnader</t>
  </si>
  <si>
    <t>Bankgebyrer</t>
  </si>
  <si>
    <t>Årsresultat</t>
  </si>
  <si>
    <t>Enkel mal for regnskapsføring i Nasjonalforeningen for folkehelsens lokallag</t>
  </si>
  <si>
    <t>Denne regnskapsmalen setter opp årsregnskap automatisk dersom man fører bilag i tabellen under fanen Hovedbok føringer.</t>
  </si>
  <si>
    <t>Hovedbok føringer</t>
  </si>
  <si>
    <r>
      <t xml:space="preserve">Her skriver man inn bilagene fortløpende </t>
    </r>
    <r>
      <rPr>
        <i/>
        <sz val="11"/>
        <color theme="1"/>
        <rFont val="Arial"/>
        <family val="2"/>
      </rPr>
      <t>innenfor</t>
    </r>
    <r>
      <rPr>
        <sz val="11"/>
        <color theme="1"/>
        <rFont val="Arial"/>
        <family val="2"/>
      </rPr>
      <t xml:space="preserve"> tabellen. Dersom tabellen er fylt helt ut, kommer det automatisk ny linje ved å bruke TABULATOR når man står i beløpsfeltet i siste linje.</t>
    </r>
  </si>
  <si>
    <t>Beløpene skrives inn uten fortegn.</t>
  </si>
  <si>
    <t>Under fanen årsregnskap vil inntekter og kostnader summeres  på de ulike kategoriene, slik at resultatregnskapet blir "ferdig" automatisk.</t>
  </si>
  <si>
    <r>
      <t xml:space="preserve">Viktig: </t>
    </r>
    <r>
      <rPr>
        <sz val="11"/>
        <color theme="1"/>
        <rFont val="Arial"/>
        <family val="2"/>
      </rPr>
      <t>Endringer i betegnelsen på inntekter og kostnader må gjøres under fanen Kontoplan. Balansen må føres inn manuelt.</t>
    </r>
  </si>
  <si>
    <t>Kontoplan</t>
  </si>
  <si>
    <t>Kontoplanen er lenket til årsregnskapet. Dersom man ønsker andre kontonummer eller navn på konti gjøres det i fanen Kontoplan.</t>
  </si>
  <si>
    <r>
      <t xml:space="preserve">Viktig: </t>
    </r>
    <r>
      <rPr>
        <sz val="11"/>
        <color theme="1"/>
        <rFont val="Arial"/>
        <family val="2"/>
      </rPr>
      <t>Dersom linjer eller innhold i kontoplanen slettes vil oppsettet i Årsregnskap bli feil.</t>
    </r>
  </si>
  <si>
    <t>Godtgjørelse styret</t>
  </si>
  <si>
    <t>Prosjektkostnader</t>
  </si>
  <si>
    <t>Ledergodtgjørelse</t>
  </si>
  <si>
    <t>Lotteri-inntekter</t>
  </si>
  <si>
    <t>Grasrotandelen Norsk Tipping</t>
  </si>
  <si>
    <t>Prosjektinntekter</t>
  </si>
  <si>
    <t>Reisekostnader, ikke oppgavepliktig</t>
  </si>
  <si>
    <t>Annonsering</t>
  </si>
  <si>
    <t>Diverse utgifter</t>
  </si>
  <si>
    <t>Kundefordringer</t>
  </si>
  <si>
    <t>Leverandørgjeld</t>
  </si>
  <si>
    <t>Kontoplan Nasjonalforeningen for folkehelsen Vestfold og Telemark</t>
  </si>
  <si>
    <t>Årsregnskapet er satt opp i samsvar med regnskapsloven og god regnskapsskikk</t>
  </si>
  <si>
    <t>for frivillige organisasjoner.</t>
  </si>
  <si>
    <t>Inntekter tas inn i regnskapet etter hvert som disse motttas, og kostnader når de</t>
  </si>
  <si>
    <t>påløper.</t>
  </si>
  <si>
    <t>Prosjekt</t>
  </si>
  <si>
    <t>Prosjekter</t>
  </si>
  <si>
    <t>Prosjektnr</t>
  </si>
  <si>
    <t>Sted, dato</t>
  </si>
  <si>
    <t>Org nummer</t>
  </si>
  <si>
    <t>Navn, lokallagsleder</t>
  </si>
  <si>
    <t>Navn, nestleder</t>
  </si>
  <si>
    <t>Navn, kassserer</t>
  </si>
  <si>
    <t>Navn, styremedlem</t>
  </si>
  <si>
    <t>Navn, revisor</t>
  </si>
  <si>
    <t>BALANSEKONTI</t>
  </si>
  <si>
    <t>Drift lokallaget</t>
  </si>
  <si>
    <t>Aktivitet 2</t>
  </si>
  <si>
    <t>Aktivitet 3</t>
  </si>
  <si>
    <t>Aktivitet 4</t>
  </si>
  <si>
    <t>Prosjekt 1</t>
  </si>
  <si>
    <t>Prosjekt 2</t>
  </si>
  <si>
    <t>Prosjekt 3</t>
  </si>
  <si>
    <t>Prosjekt 4</t>
  </si>
  <si>
    <t>Prosjekt 5</t>
  </si>
  <si>
    <t>Demensaksjonen</t>
  </si>
  <si>
    <t>Bank drift</t>
  </si>
  <si>
    <t>Bank sparing</t>
  </si>
  <si>
    <t>Bank fastrente</t>
  </si>
  <si>
    <t>Annen egenkapital</t>
  </si>
  <si>
    <t>Eierandeler</t>
  </si>
  <si>
    <r>
      <t>Viktig:</t>
    </r>
    <r>
      <rPr>
        <sz val="11"/>
        <color theme="1"/>
        <rFont val="Arial"/>
        <family val="2"/>
      </rPr>
      <t xml:space="preserve"> Kontonummer og eventuelt prosjektnummer må være de samme som man har i fanen Kontoplan.</t>
    </r>
  </si>
  <si>
    <t>Det forutsettes at betalinger skjer fra driftskonto (1920). Overføringer fra driftskonto til sparekonto må føres særskilt med en føring ut av konto som negativt beløp (f.eks. 1920) og en føring som positivt beløp (f.eks. 1921) når man overfører fra driftskonto til sparekonto.</t>
  </si>
  <si>
    <t>Lokallagsnavn</t>
  </si>
  <si>
    <r>
      <t>Lokallagsnavn og organisasjonsnummer</t>
    </r>
    <r>
      <rPr>
        <sz val="11"/>
        <color theme="1"/>
        <rFont val="Arial"/>
        <family val="2"/>
      </rPr>
      <t xml:space="preserve"> skrives inn kun i fanen Hovedbok føringer og blir automatisk overført til de andre fanene.</t>
    </r>
  </si>
  <si>
    <t>Dersom lokallaget ønsker å føre regnskap for prosjekter, skriver man inn prosjektnavn og prosjektnummer i fanen Kontoplan. Når inntekter og kostnader føres under Hovedbok føringer, vil beløp som registreres med prosjektnummer inkluderes i hovedregnskapet i fanen Årsregnskap i tillegg til det aktuelle prosjektet under fanen Prosjektregnskap.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</si>
</sst>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2" x14ac:knownFonts="1">
    <font>
      <sz val="11"/>
      <color theme="1"/>
      <name val="Calibri"/>
      <family val="2"/>
      <scheme val="minor"/>
    </font>
    <font>
      <b/>
      <sz val="14"/>
      <color theme="1"/>
      <name val="Arial"/>
      <family val="2"/>
    </font>
    <font>
      <sz val="11"/>
      <color theme="1"/>
      <name val="Arial"/>
      <family val="2"/>
    </font>
    <font>
      <b/>
      <sz val="11"/>
      <color theme="1"/>
      <name val="Arial"/>
      <family val="2"/>
    </font>
    <font>
      <sz val="11"/>
      <color theme="1"/>
      <name val="Calibri"/>
      <family val="2"/>
      <scheme val="minor"/>
    </font>
    <font>
      <b/>
      <sz val="16"/>
      <color theme="1"/>
      <name val="Arial"/>
      <family val="2"/>
    </font>
    <font>
      <b/>
      <sz val="12"/>
      <color theme="1"/>
      <name val="Arial"/>
      <family val="2"/>
    </font>
    <font>
      <b/>
      <sz val="13"/>
      <color theme="1"/>
      <name val="Arial"/>
      <family val="2"/>
    </font>
    <font>
      <sz val="13"/>
      <color theme="1"/>
      <name val="Arial"/>
      <family val="2"/>
    </font>
    <font>
      <sz val="12"/>
      <color theme="1"/>
      <name val="Arial"/>
      <family val="2"/>
    </font>
    <font>
      <i/>
      <sz val="11"/>
      <color theme="1"/>
      <name val="Arial"/>
      <family val="2"/>
    </font>
    <font>
      <sz val="11"/>
      <color theme="1"/>
      <name val="Arial"/>
    </font>
  </fonts>
  <fills count="3">
    <fill>
      <patternFill patternType="none"/>
    </fill>
    <fill>
      <patternFill patternType="gray125"/>
    </fill>
    <fill>
      <patternFill patternType="solid">
        <fgColor theme="4" tint="0.79998168889431442"/>
        <bgColor theme="4" tint="0.79998168889431442"/>
      </patternFill>
    </fill>
  </fills>
  <borders count="8">
    <border>
      <left/>
      <right/>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43" fontId="4" fillId="0" borderId="0" applyFont="0" applyFill="0" applyBorder="0" applyAlignment="0" applyProtection="0"/>
  </cellStyleXfs>
  <cellXfs count="57">
    <xf numFmtId="0" fontId="0" fillId="0" borderId="0" xfId="0"/>
    <xf numFmtId="0" fontId="1" fillId="0" borderId="0" xfId="0" applyFont="1"/>
    <xf numFmtId="0" fontId="2" fillId="0" borderId="0" xfId="0" applyFont="1"/>
    <xf numFmtId="0" fontId="3" fillId="2" borderId="1" xfId="0" applyFont="1" applyFill="1" applyBorder="1"/>
    <xf numFmtId="0" fontId="3" fillId="0" borderId="1" xfId="0" applyFont="1" applyBorder="1"/>
    <xf numFmtId="0" fontId="5" fillId="0" borderId="0" xfId="0" applyFont="1"/>
    <xf numFmtId="0" fontId="5" fillId="0" borderId="0" xfId="0" applyFont="1" applyAlignment="1">
      <alignment horizontal="right"/>
    </xf>
    <xf numFmtId="14" fontId="2" fillId="0" borderId="0" xfId="0" applyNumberFormat="1" applyFont="1"/>
    <xf numFmtId="43" fontId="2" fillId="0" borderId="0" xfId="1" applyFont="1"/>
    <xf numFmtId="0" fontId="3" fillId="0" borderId="0" xfId="0" applyFont="1" applyAlignment="1">
      <alignment horizontal="center"/>
    </xf>
    <xf numFmtId="0" fontId="6" fillId="0" borderId="2" xfId="0" applyFont="1" applyBorder="1"/>
    <xf numFmtId="0" fontId="2" fillId="0" borderId="2" xfId="0" applyFont="1" applyBorder="1"/>
    <xf numFmtId="0" fontId="6" fillId="0" borderId="0" xfId="0" applyFont="1"/>
    <xf numFmtId="43" fontId="6" fillId="0" borderId="2" xfId="1" applyFont="1" applyBorder="1"/>
    <xf numFmtId="0" fontId="7" fillId="0" borderId="3" xfId="0" applyFont="1" applyBorder="1"/>
    <xf numFmtId="0" fontId="8" fillId="0" borderId="3" xfId="0" applyFont="1" applyBorder="1"/>
    <xf numFmtId="43" fontId="7" fillId="0" borderId="3" xfId="1" applyFont="1" applyBorder="1"/>
    <xf numFmtId="0" fontId="9" fillId="0" borderId="2" xfId="0" applyFont="1" applyBorder="1"/>
    <xf numFmtId="43" fontId="9" fillId="0" borderId="2" xfId="1" applyFont="1" applyBorder="1"/>
    <xf numFmtId="0" fontId="7" fillId="0" borderId="0" xfId="0" applyFont="1"/>
    <xf numFmtId="0" fontId="7" fillId="0" borderId="2" xfId="0" applyFont="1" applyBorder="1"/>
    <xf numFmtId="0" fontId="8" fillId="0" borderId="2" xfId="0" applyFont="1" applyBorder="1"/>
    <xf numFmtId="43" fontId="7" fillId="0" borderId="2" xfId="1" applyFont="1" applyBorder="1"/>
    <xf numFmtId="0" fontId="7" fillId="0" borderId="0" xfId="0" applyFont="1" applyAlignment="1">
      <alignment horizontal="center"/>
    </xf>
    <xf numFmtId="0" fontId="9" fillId="0" borderId="0" xfId="0" applyFont="1"/>
    <xf numFmtId="0" fontId="9" fillId="0" borderId="4" xfId="0" applyFont="1" applyBorder="1"/>
    <xf numFmtId="0" fontId="3" fillId="0" borderId="0" xfId="0" applyFont="1"/>
    <xf numFmtId="16" fontId="5" fillId="0" borderId="0" xfId="0" applyNumberFormat="1" applyFont="1"/>
    <xf numFmtId="0" fontId="9" fillId="0" borderId="0" xfId="0" applyFont="1" applyAlignment="1">
      <alignment horizontal="center"/>
    </xf>
    <xf numFmtId="43" fontId="2" fillId="0" borderId="2" xfId="1" applyFont="1" applyBorder="1"/>
    <xf numFmtId="0" fontId="1" fillId="0" borderId="0" xfId="0" applyFont="1" applyAlignment="1">
      <alignment horizontal="left"/>
    </xf>
    <xf numFmtId="3" fontId="1" fillId="0" borderId="0" xfId="0" applyNumberFormat="1" applyFont="1"/>
    <xf numFmtId="0" fontId="3" fillId="0" borderId="0" xfId="0" applyFont="1" applyAlignment="1">
      <alignment vertical="top"/>
    </xf>
    <xf numFmtId="3" fontId="1" fillId="0" borderId="0" xfId="0" applyNumberFormat="1" applyFont="1" applyAlignment="1">
      <alignment horizontal="right" vertical="top"/>
    </xf>
    <xf numFmtId="43" fontId="2" fillId="0" borderId="0" xfId="0" applyNumberFormat="1" applyFont="1"/>
    <xf numFmtId="0" fontId="2" fillId="0" borderId="0" xfId="0" applyFont="1" applyAlignment="1">
      <alignment horizontal="left" vertical="top" wrapText="1"/>
    </xf>
    <xf numFmtId="0" fontId="11" fillId="0" borderId="0" xfId="0" applyFont="1"/>
    <xf numFmtId="43" fontId="11" fillId="0" borderId="0" xfId="1" applyFont="1"/>
    <xf numFmtId="14" fontId="11" fillId="0" borderId="0" xfId="0" applyNumberFormat="1" applyFont="1"/>
    <xf numFmtId="164" fontId="2" fillId="0" borderId="2" xfId="1" applyNumberFormat="1" applyFont="1" applyBorder="1"/>
    <xf numFmtId="164" fontId="7" fillId="0" borderId="2" xfId="1" applyNumberFormat="1" applyFont="1" applyBorder="1"/>
    <xf numFmtId="164" fontId="2" fillId="0" borderId="0" xfId="0" applyNumberFormat="1" applyFont="1"/>
    <xf numFmtId="164" fontId="2" fillId="0" borderId="6" xfId="1" applyNumberFormat="1" applyFont="1" applyBorder="1"/>
    <xf numFmtId="164" fontId="6" fillId="0" borderId="2" xfId="1" applyNumberFormat="1" applyFont="1" applyBorder="1"/>
    <xf numFmtId="164" fontId="7" fillId="0" borderId="3" xfId="1" applyNumberFormat="1" applyFont="1" applyBorder="1"/>
    <xf numFmtId="164" fontId="9" fillId="0" borderId="2" xfId="1" applyNumberFormat="1" applyFont="1" applyBorder="1"/>
    <xf numFmtId="164" fontId="9" fillId="0" borderId="2" xfId="0" applyNumberFormat="1" applyFont="1" applyBorder="1"/>
    <xf numFmtId="3" fontId="1" fillId="0" borderId="0" xfId="0" applyNumberFormat="1" applyFont="1" applyAlignment="1">
      <alignment horizontal="right" indent="1"/>
    </xf>
    <xf numFmtId="0" fontId="1" fillId="0" borderId="0" xfId="0" applyFont="1" applyAlignment="1">
      <alignment horizontal="right" indent="1"/>
    </xf>
    <xf numFmtId="0" fontId="9" fillId="0" borderId="0" xfId="0" applyFont="1" applyAlignment="1">
      <alignment horizontal="center"/>
    </xf>
    <xf numFmtId="0" fontId="2" fillId="0" borderId="0" xfId="0" applyFont="1" applyAlignment="1">
      <alignment horizontal="left" wrapText="1"/>
    </xf>
    <xf numFmtId="0" fontId="9" fillId="0" borderId="5" xfId="0" applyFont="1" applyBorder="1" applyAlignment="1">
      <alignment horizontal="center"/>
    </xf>
    <xf numFmtId="0" fontId="9" fillId="0" borderId="4" xfId="0" applyFont="1" applyBorder="1" applyAlignment="1">
      <alignment horizontal="center"/>
    </xf>
    <xf numFmtId="0" fontId="9" fillId="0" borderId="7" xfId="0" applyFont="1" applyBorder="1" applyAlignment="1">
      <alignment horizontal="center"/>
    </xf>
    <xf numFmtId="0" fontId="3"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wrapText="1"/>
    </xf>
  </cellXfs>
  <cellStyles count="2">
    <cellStyle name="Komma" xfId="1" builtinId="3"/>
    <cellStyle name="Normal" xfId="0" builtinId="0"/>
  </cellStyles>
  <dxfs count="17">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b val="0"/>
        <i val="0"/>
        <strike val="0"/>
        <condense val="0"/>
        <extend val="0"/>
        <outline val="0"/>
        <shadow val="0"/>
        <u val="none"/>
        <vertAlign val="baseline"/>
        <sz val="11"/>
        <color theme="1"/>
        <name val="Arial"/>
        <family val="2"/>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
      <font>
        <strike val="0"/>
        <outline val="0"/>
        <shadow val="0"/>
        <u val="none"/>
        <vertAlign val="baseline"/>
        <color theme="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2" displayName="Tabell2" ref="A5:F135" totalsRowShown="0" headerRowDxfId="16" dataDxfId="15">
  <autoFilter ref="A5:F135" xr:uid="{00000000-0009-0000-0100-000002000000}"/>
  <tableColumns count="6">
    <tableColumn id="1" xr3:uid="{00000000-0010-0000-0000-000001000000}" name="Dato" dataDxfId="14"/>
    <tableColumn id="2" xr3:uid="{00000000-0010-0000-0000-000002000000}" name="Bilag" dataDxfId="13"/>
    <tableColumn id="3" xr3:uid="{00000000-0010-0000-0000-000003000000}" name="Tekst" dataDxfId="12"/>
    <tableColumn id="6" xr3:uid="{7CFBF9CB-81C2-499A-85CD-FEE298F859F9}" name="Prosjekt" dataDxfId="11"/>
    <tableColumn id="4" xr3:uid="{00000000-0010-0000-0000-000004000000}" name="Konto" dataDxfId="10"/>
    <tableColumn id="5" xr3:uid="{00000000-0010-0000-0000-000005000000}" name="Beløp" dataDxfId="9" dataCellStyle="Komm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1" displayName="Tabell1" ref="B3:D42" totalsRowShown="0" headerRowDxfId="8" dataDxfId="7">
  <autoFilter ref="B3:D42" xr:uid="{00000000-0009-0000-0100-000001000000}"/>
  <sortState xmlns:xlrd2="http://schemas.microsoft.com/office/spreadsheetml/2017/richdata2" ref="B4:D9">
    <sortCondition ref="B3:B9"/>
  </sortState>
  <tableColumns count="3">
    <tableColumn id="1" xr3:uid="{00000000-0010-0000-0100-000001000000}" name="Hovedbok" dataDxfId="6"/>
    <tableColumn id="2" xr3:uid="{00000000-0010-0000-0100-000002000000}" name="Kontonavn" dataDxfId="5"/>
    <tableColumn id="3" xr3:uid="{00000000-0010-0000-0100-000003000000}" name="Plassering i årsregnskapet"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9B53BC-F9D8-4FC7-BF5A-20A7FBCDE6F0}" name="Tabell3" displayName="Tabell3" ref="H3:I13" totalsRowShown="0" headerRowDxfId="3" dataDxfId="2">
  <autoFilter ref="H3:I13" xr:uid="{C39B53BC-F9D8-4FC7-BF5A-20A7FBCDE6F0}"/>
  <tableColumns count="2">
    <tableColumn id="1" xr3:uid="{E699414A-34C4-4207-A12C-270C09FF746C}" name="Prosjekter" dataDxfId="1"/>
    <tableColumn id="2" xr3:uid="{048A8A1E-8C20-4222-8C4B-2733C5B9FDC9}" name="Prosjektnr" data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5"/>
  <sheetViews>
    <sheetView zoomScale="145" zoomScaleNormal="145" workbookViewId="0">
      <selection activeCell="B3" sqref="B3"/>
    </sheetView>
  </sheetViews>
  <sheetFormatPr baseColWidth="10" defaultColWidth="11.44140625" defaultRowHeight="13.8" x14ac:dyDescent="0.25"/>
  <cols>
    <col min="1" max="1" width="11.44140625" style="2"/>
    <col min="2" max="2" width="4.77734375" style="2" customWidth="1"/>
    <col min="3" max="3" width="52.77734375" style="2" bestFit="1" customWidth="1"/>
    <col min="4" max="4" width="6.77734375" style="2" customWidth="1"/>
    <col min="5" max="5" width="9" style="2" bestFit="1" customWidth="1"/>
    <col min="6" max="6" width="12.77734375" style="2" bestFit="1" customWidth="1"/>
    <col min="7" max="16384" width="11.44140625" style="2"/>
  </cols>
  <sheetData>
    <row r="1" spans="1:6" ht="21" x14ac:dyDescent="0.4">
      <c r="A1" s="5" t="s">
        <v>0</v>
      </c>
      <c r="F1" s="6">
        <v>2026</v>
      </c>
    </row>
    <row r="3" spans="1:6" ht="17.399999999999999" x14ac:dyDescent="0.3">
      <c r="A3" s="12" t="s">
        <v>97</v>
      </c>
      <c r="E3" s="47" t="s">
        <v>73</v>
      </c>
      <c r="F3" s="48"/>
    </row>
    <row r="5" spans="1:6" x14ac:dyDescent="0.25">
      <c r="A5" s="2" t="s">
        <v>1</v>
      </c>
      <c r="B5" s="2" t="s">
        <v>2</v>
      </c>
      <c r="C5" s="2" t="s">
        <v>3</v>
      </c>
      <c r="D5" s="2" t="s">
        <v>69</v>
      </c>
      <c r="E5" s="2" t="s">
        <v>4</v>
      </c>
      <c r="F5" s="2" t="s">
        <v>5</v>
      </c>
    </row>
    <row r="6" spans="1:6" x14ac:dyDescent="0.25">
      <c r="A6" s="7"/>
      <c r="F6" s="8"/>
    </row>
    <row r="7" spans="1:6" x14ac:dyDescent="0.25">
      <c r="A7" s="7"/>
      <c r="F7" s="8"/>
    </row>
    <row r="8" spans="1:6" x14ac:dyDescent="0.25">
      <c r="A8" s="7"/>
      <c r="F8" s="8"/>
    </row>
    <row r="9" spans="1:6" x14ac:dyDescent="0.25">
      <c r="A9" s="7"/>
      <c r="F9" s="8"/>
    </row>
    <row r="10" spans="1:6" x14ac:dyDescent="0.25">
      <c r="A10" s="7"/>
      <c r="F10" s="8"/>
    </row>
    <row r="11" spans="1:6" x14ac:dyDescent="0.25">
      <c r="A11" s="7"/>
      <c r="F11" s="8"/>
    </row>
    <row r="12" spans="1:6" x14ac:dyDescent="0.25">
      <c r="A12" s="7"/>
      <c r="F12" s="8"/>
    </row>
    <row r="13" spans="1:6" x14ac:dyDescent="0.25">
      <c r="A13" s="7"/>
      <c r="F13" s="8"/>
    </row>
    <row r="14" spans="1:6" x14ac:dyDescent="0.25">
      <c r="A14" s="7"/>
      <c r="F14" s="8"/>
    </row>
    <row r="15" spans="1:6" x14ac:dyDescent="0.25">
      <c r="A15" s="7"/>
      <c r="F15" s="8"/>
    </row>
    <row r="16" spans="1:6" x14ac:dyDescent="0.25">
      <c r="A16" s="7"/>
      <c r="F16" s="8"/>
    </row>
    <row r="17" spans="1:6" x14ac:dyDescent="0.25">
      <c r="A17" s="7"/>
      <c r="F17" s="8"/>
    </row>
    <row r="18" spans="1:6" x14ac:dyDescent="0.25">
      <c r="A18" s="7"/>
      <c r="F18" s="8"/>
    </row>
    <row r="19" spans="1:6" x14ac:dyDescent="0.25">
      <c r="A19" s="7"/>
      <c r="F19" s="8"/>
    </row>
    <row r="20" spans="1:6" x14ac:dyDescent="0.25">
      <c r="A20" s="7"/>
      <c r="F20" s="8"/>
    </row>
    <row r="21" spans="1:6" x14ac:dyDescent="0.25">
      <c r="A21" s="7"/>
      <c r="F21" s="8"/>
    </row>
    <row r="22" spans="1:6" x14ac:dyDescent="0.25">
      <c r="A22" s="7"/>
      <c r="F22" s="8"/>
    </row>
    <row r="23" spans="1:6" x14ac:dyDescent="0.25">
      <c r="A23" s="7"/>
      <c r="F23" s="8"/>
    </row>
    <row r="24" spans="1:6" x14ac:dyDescent="0.25">
      <c r="A24" s="7"/>
      <c r="F24" s="8"/>
    </row>
    <row r="25" spans="1:6" x14ac:dyDescent="0.25">
      <c r="A25" s="7"/>
      <c r="F25" s="8"/>
    </row>
    <row r="26" spans="1:6" x14ac:dyDescent="0.25">
      <c r="A26" s="7"/>
      <c r="F26" s="8"/>
    </row>
    <row r="27" spans="1:6" x14ac:dyDescent="0.25">
      <c r="A27" s="7"/>
      <c r="F27" s="8"/>
    </row>
    <row r="28" spans="1:6" x14ac:dyDescent="0.25">
      <c r="A28" s="7"/>
      <c r="F28" s="8"/>
    </row>
    <row r="29" spans="1:6" x14ac:dyDescent="0.25">
      <c r="A29" s="7"/>
      <c r="F29" s="8"/>
    </row>
    <row r="30" spans="1:6" x14ac:dyDescent="0.25">
      <c r="A30" s="7"/>
      <c r="F30" s="8"/>
    </row>
    <row r="31" spans="1:6" x14ac:dyDescent="0.25">
      <c r="A31" s="7"/>
      <c r="F31" s="8"/>
    </row>
    <row r="32" spans="1:6" x14ac:dyDescent="0.25">
      <c r="A32" s="7"/>
      <c r="F32" s="8"/>
    </row>
    <row r="33" spans="1:6" x14ac:dyDescent="0.25">
      <c r="A33" s="7"/>
      <c r="F33" s="8"/>
    </row>
    <row r="34" spans="1:6" x14ac:dyDescent="0.25">
      <c r="A34" s="7"/>
      <c r="F34" s="8"/>
    </row>
    <row r="35" spans="1:6" x14ac:dyDescent="0.25">
      <c r="A35" s="7"/>
      <c r="F35" s="8"/>
    </row>
    <row r="36" spans="1:6" x14ac:dyDescent="0.25">
      <c r="A36" s="7"/>
      <c r="F36" s="8"/>
    </row>
    <row r="37" spans="1:6" x14ac:dyDescent="0.25">
      <c r="A37" s="7"/>
      <c r="F37" s="8"/>
    </row>
    <row r="38" spans="1:6" x14ac:dyDescent="0.25">
      <c r="A38" s="7"/>
      <c r="F38" s="8"/>
    </row>
    <row r="39" spans="1:6" x14ac:dyDescent="0.25">
      <c r="A39" s="7"/>
      <c r="F39" s="8"/>
    </row>
    <row r="40" spans="1:6" x14ac:dyDescent="0.25">
      <c r="A40" s="7"/>
      <c r="F40" s="8"/>
    </row>
    <row r="41" spans="1:6" x14ac:dyDescent="0.25">
      <c r="A41" s="7"/>
      <c r="F41" s="8"/>
    </row>
    <row r="42" spans="1:6" x14ac:dyDescent="0.25">
      <c r="A42" s="7"/>
      <c r="F42" s="8"/>
    </row>
    <row r="43" spans="1:6" x14ac:dyDescent="0.25">
      <c r="A43" s="7"/>
      <c r="F43" s="8"/>
    </row>
    <row r="44" spans="1:6" x14ac:dyDescent="0.25">
      <c r="A44" s="7"/>
      <c r="F44" s="8"/>
    </row>
    <row r="45" spans="1:6" x14ac:dyDescent="0.25">
      <c r="A45" s="7"/>
      <c r="F45" s="8"/>
    </row>
    <row r="46" spans="1:6" x14ac:dyDescent="0.25">
      <c r="A46" s="7"/>
      <c r="F46" s="8"/>
    </row>
    <row r="47" spans="1:6" x14ac:dyDescent="0.25">
      <c r="A47" s="7"/>
      <c r="F47" s="8"/>
    </row>
    <row r="48" spans="1:6" x14ac:dyDescent="0.25">
      <c r="A48" s="7"/>
      <c r="F48" s="8"/>
    </row>
    <row r="49" spans="1:6" x14ac:dyDescent="0.25">
      <c r="A49" s="7"/>
      <c r="F49" s="8"/>
    </row>
    <row r="50" spans="1:6" x14ac:dyDescent="0.25">
      <c r="A50" s="7"/>
      <c r="F50" s="8"/>
    </row>
    <row r="51" spans="1:6" x14ac:dyDescent="0.25">
      <c r="A51" s="7"/>
      <c r="F51" s="8"/>
    </row>
    <row r="52" spans="1:6" x14ac:dyDescent="0.25">
      <c r="A52" s="7"/>
      <c r="F52" s="8"/>
    </row>
    <row r="53" spans="1:6" x14ac:dyDescent="0.25">
      <c r="A53" s="7"/>
      <c r="F53" s="8"/>
    </row>
    <row r="54" spans="1:6" x14ac:dyDescent="0.25">
      <c r="A54" s="7"/>
      <c r="F54" s="8"/>
    </row>
    <row r="55" spans="1:6" x14ac:dyDescent="0.25">
      <c r="A55" s="7"/>
      <c r="F55" s="8"/>
    </row>
    <row r="56" spans="1:6" x14ac:dyDescent="0.25">
      <c r="A56" s="7"/>
      <c r="F56" s="8"/>
    </row>
    <row r="57" spans="1:6" x14ac:dyDescent="0.25">
      <c r="A57" s="7"/>
      <c r="F57" s="8"/>
    </row>
    <row r="58" spans="1:6" x14ac:dyDescent="0.25">
      <c r="A58" s="7"/>
      <c r="F58" s="8"/>
    </row>
    <row r="59" spans="1:6" x14ac:dyDescent="0.25">
      <c r="A59" s="7"/>
      <c r="F59" s="8"/>
    </row>
    <row r="60" spans="1:6" x14ac:dyDescent="0.25">
      <c r="A60" s="7"/>
      <c r="F60" s="8"/>
    </row>
    <row r="61" spans="1:6" x14ac:dyDescent="0.25">
      <c r="A61" s="7"/>
      <c r="F61" s="8"/>
    </row>
    <row r="62" spans="1:6" x14ac:dyDescent="0.25">
      <c r="A62" s="7"/>
      <c r="F62" s="8"/>
    </row>
    <row r="63" spans="1:6" x14ac:dyDescent="0.25">
      <c r="A63" s="7"/>
      <c r="F63" s="8"/>
    </row>
    <row r="64" spans="1:6" x14ac:dyDescent="0.25">
      <c r="A64" s="7"/>
      <c r="F64" s="8"/>
    </row>
    <row r="65" spans="1:6" x14ac:dyDescent="0.25">
      <c r="A65" s="7"/>
      <c r="F65" s="8"/>
    </row>
    <row r="66" spans="1:6" x14ac:dyDescent="0.25">
      <c r="A66" s="7"/>
      <c r="F66" s="8"/>
    </row>
    <row r="67" spans="1:6" x14ac:dyDescent="0.25">
      <c r="A67" s="7"/>
      <c r="F67" s="8"/>
    </row>
    <row r="68" spans="1:6" x14ac:dyDescent="0.25">
      <c r="A68" s="7"/>
      <c r="F68" s="8"/>
    </row>
    <row r="69" spans="1:6" x14ac:dyDescent="0.25">
      <c r="A69" s="7"/>
      <c r="F69" s="8"/>
    </row>
    <row r="70" spans="1:6" x14ac:dyDescent="0.25">
      <c r="A70" s="7"/>
      <c r="F70" s="8"/>
    </row>
    <row r="71" spans="1:6" x14ac:dyDescent="0.25">
      <c r="A71" s="7"/>
      <c r="F71" s="8"/>
    </row>
    <row r="72" spans="1:6" x14ac:dyDescent="0.25">
      <c r="A72" s="7"/>
      <c r="F72" s="8"/>
    </row>
    <row r="73" spans="1:6" x14ac:dyDescent="0.25">
      <c r="A73" s="7"/>
      <c r="F73" s="8"/>
    </row>
    <row r="74" spans="1:6" x14ac:dyDescent="0.25">
      <c r="A74" s="7"/>
      <c r="F74" s="8"/>
    </row>
    <row r="75" spans="1:6" x14ac:dyDescent="0.25">
      <c r="A75" s="7"/>
      <c r="F75" s="8"/>
    </row>
    <row r="76" spans="1:6" x14ac:dyDescent="0.25">
      <c r="A76" s="7"/>
      <c r="F76" s="8"/>
    </row>
    <row r="77" spans="1:6" x14ac:dyDescent="0.25">
      <c r="A77" s="7"/>
      <c r="F77" s="8"/>
    </row>
    <row r="78" spans="1:6" x14ac:dyDescent="0.25">
      <c r="A78" s="7"/>
      <c r="F78" s="8"/>
    </row>
    <row r="79" spans="1:6" x14ac:dyDescent="0.25">
      <c r="A79" s="7"/>
      <c r="F79" s="8"/>
    </row>
    <row r="80" spans="1:6" x14ac:dyDescent="0.25">
      <c r="A80" s="7"/>
      <c r="F80" s="8"/>
    </row>
    <row r="81" spans="1:6" x14ac:dyDescent="0.25">
      <c r="A81" s="7"/>
      <c r="F81" s="8"/>
    </row>
    <row r="82" spans="1:6" x14ac:dyDescent="0.25">
      <c r="A82" s="7"/>
      <c r="F82" s="8"/>
    </row>
    <row r="83" spans="1:6" x14ac:dyDescent="0.25">
      <c r="A83" s="7"/>
      <c r="F83" s="8"/>
    </row>
    <row r="84" spans="1:6" x14ac:dyDescent="0.25">
      <c r="A84" s="7"/>
      <c r="F84" s="8"/>
    </row>
    <row r="85" spans="1:6" x14ac:dyDescent="0.25">
      <c r="A85" s="7"/>
      <c r="F85" s="8"/>
    </row>
    <row r="86" spans="1:6" x14ac:dyDescent="0.25">
      <c r="A86" s="7"/>
      <c r="F86" s="8"/>
    </row>
    <row r="87" spans="1:6" x14ac:dyDescent="0.25">
      <c r="A87" s="7"/>
      <c r="F87" s="8"/>
    </row>
    <row r="88" spans="1:6" x14ac:dyDescent="0.25">
      <c r="A88" s="7"/>
      <c r="F88" s="8"/>
    </row>
    <row r="89" spans="1:6" x14ac:dyDescent="0.25">
      <c r="A89" s="7"/>
      <c r="F89" s="8"/>
    </row>
    <row r="90" spans="1:6" x14ac:dyDescent="0.25">
      <c r="A90" s="7"/>
      <c r="F90" s="8"/>
    </row>
    <row r="91" spans="1:6" x14ac:dyDescent="0.25">
      <c r="A91" s="7"/>
      <c r="F91" s="8"/>
    </row>
    <row r="92" spans="1:6" x14ac:dyDescent="0.25">
      <c r="A92" s="7"/>
      <c r="F92" s="8"/>
    </row>
    <row r="93" spans="1:6" x14ac:dyDescent="0.25">
      <c r="A93" s="7"/>
      <c r="F93" s="8"/>
    </row>
    <row r="94" spans="1:6" x14ac:dyDescent="0.25">
      <c r="A94" s="7"/>
      <c r="F94" s="8"/>
    </row>
    <row r="95" spans="1:6" x14ac:dyDescent="0.25">
      <c r="A95" s="7"/>
      <c r="F95" s="8"/>
    </row>
    <row r="96" spans="1:6" x14ac:dyDescent="0.25">
      <c r="A96" s="7"/>
      <c r="F96" s="8"/>
    </row>
    <row r="97" spans="1:8" x14ac:dyDescent="0.25">
      <c r="A97" s="7"/>
      <c r="F97" s="8"/>
    </row>
    <row r="98" spans="1:8" x14ac:dyDescent="0.25">
      <c r="A98" s="7"/>
      <c r="F98" s="8"/>
    </row>
    <row r="99" spans="1:8" x14ac:dyDescent="0.25">
      <c r="A99" s="7"/>
      <c r="F99" s="8"/>
    </row>
    <row r="100" spans="1:8" x14ac:dyDescent="0.25">
      <c r="A100" s="7"/>
      <c r="F100" s="8"/>
    </row>
    <row r="101" spans="1:8" x14ac:dyDescent="0.25">
      <c r="A101" s="7"/>
      <c r="F101" s="8"/>
    </row>
    <row r="102" spans="1:8" x14ac:dyDescent="0.25">
      <c r="A102" s="38"/>
      <c r="B102" s="36"/>
      <c r="C102" s="36"/>
      <c r="E102" s="36"/>
      <c r="F102" s="37"/>
      <c r="H102" s="34"/>
    </row>
    <row r="103" spans="1:8" x14ac:dyDescent="0.25">
      <c r="A103" s="38"/>
      <c r="B103" s="36"/>
      <c r="C103" s="36"/>
      <c r="E103" s="36"/>
      <c r="F103" s="37"/>
    </row>
    <row r="104" spans="1:8" x14ac:dyDescent="0.25">
      <c r="A104" s="38"/>
      <c r="B104" s="36"/>
      <c r="C104" s="36"/>
      <c r="E104" s="36"/>
      <c r="F104" s="37"/>
    </row>
    <row r="105" spans="1:8" x14ac:dyDescent="0.25">
      <c r="A105" s="38"/>
      <c r="B105" s="36"/>
      <c r="C105" s="36"/>
      <c r="E105" s="36"/>
      <c r="F105" s="37"/>
    </row>
    <row r="106" spans="1:8" x14ac:dyDescent="0.25">
      <c r="A106" s="38"/>
      <c r="B106" s="36"/>
      <c r="C106" s="36"/>
      <c r="E106" s="36"/>
      <c r="F106" s="37"/>
    </row>
    <row r="107" spans="1:8" x14ac:dyDescent="0.25">
      <c r="A107" s="38"/>
      <c r="B107" s="36"/>
      <c r="C107" s="36"/>
      <c r="E107" s="36"/>
      <c r="F107" s="37"/>
    </row>
    <row r="108" spans="1:8" x14ac:dyDescent="0.25">
      <c r="A108" s="38"/>
      <c r="B108" s="36"/>
      <c r="C108" s="36"/>
      <c r="E108" s="36"/>
      <c r="F108" s="37"/>
    </row>
    <row r="109" spans="1:8" x14ac:dyDescent="0.25">
      <c r="A109" s="38"/>
      <c r="B109" s="36"/>
      <c r="C109" s="36"/>
      <c r="E109" s="36"/>
      <c r="F109" s="37"/>
    </row>
    <row r="110" spans="1:8" x14ac:dyDescent="0.25">
      <c r="A110" s="38"/>
      <c r="B110" s="36"/>
      <c r="C110" s="36"/>
      <c r="E110" s="36"/>
      <c r="F110" s="37"/>
    </row>
    <row r="111" spans="1:8" x14ac:dyDescent="0.25">
      <c r="A111" s="38"/>
      <c r="B111" s="36"/>
      <c r="C111" s="36"/>
      <c r="E111" s="36"/>
      <c r="F111" s="37"/>
    </row>
    <row r="112" spans="1:8" x14ac:dyDescent="0.25">
      <c r="A112" s="38"/>
      <c r="B112" s="36"/>
      <c r="C112" s="36"/>
      <c r="E112" s="36"/>
      <c r="F112" s="37"/>
    </row>
    <row r="113" spans="1:6" x14ac:dyDescent="0.25">
      <c r="A113" s="38"/>
      <c r="B113" s="36"/>
      <c r="C113" s="36"/>
      <c r="E113" s="36"/>
      <c r="F113" s="37"/>
    </row>
    <row r="114" spans="1:6" x14ac:dyDescent="0.25">
      <c r="A114" s="38"/>
      <c r="B114" s="36"/>
      <c r="C114" s="36"/>
      <c r="E114" s="36"/>
      <c r="F114" s="37"/>
    </row>
    <row r="115" spans="1:6" x14ac:dyDescent="0.25">
      <c r="A115" s="38"/>
      <c r="B115" s="36"/>
      <c r="C115" s="36"/>
      <c r="E115" s="36"/>
      <c r="F115" s="37"/>
    </row>
    <row r="116" spans="1:6" x14ac:dyDescent="0.25">
      <c r="A116" s="38"/>
      <c r="B116" s="36"/>
      <c r="C116" s="36"/>
      <c r="E116" s="36"/>
      <c r="F116" s="37"/>
    </row>
    <row r="117" spans="1:6" x14ac:dyDescent="0.25">
      <c r="A117" s="38"/>
      <c r="B117" s="36"/>
      <c r="C117" s="36"/>
      <c r="E117" s="36"/>
      <c r="F117" s="37"/>
    </row>
    <row r="118" spans="1:6" x14ac:dyDescent="0.25">
      <c r="A118" s="38"/>
      <c r="B118" s="36"/>
      <c r="C118" s="36"/>
      <c r="E118" s="36"/>
      <c r="F118" s="37"/>
    </row>
    <row r="119" spans="1:6" x14ac:dyDescent="0.25">
      <c r="A119" s="38"/>
      <c r="B119" s="36"/>
      <c r="C119" s="36"/>
      <c r="E119" s="36"/>
      <c r="F119" s="37"/>
    </row>
    <row r="120" spans="1:6" x14ac:dyDescent="0.25">
      <c r="A120" s="38"/>
      <c r="B120" s="36"/>
      <c r="C120" s="36"/>
      <c r="E120" s="36"/>
      <c r="F120" s="37"/>
    </row>
    <row r="121" spans="1:6" x14ac:dyDescent="0.25">
      <c r="A121" s="38"/>
      <c r="B121" s="36"/>
      <c r="C121" s="36"/>
      <c r="E121" s="36"/>
      <c r="F121" s="37"/>
    </row>
    <row r="122" spans="1:6" x14ac:dyDescent="0.25">
      <c r="A122" s="38"/>
      <c r="B122" s="36"/>
      <c r="C122" s="36"/>
      <c r="E122" s="36"/>
      <c r="F122" s="37"/>
    </row>
    <row r="123" spans="1:6" x14ac:dyDescent="0.25">
      <c r="A123" s="38"/>
      <c r="B123" s="36"/>
      <c r="C123" s="36"/>
      <c r="E123" s="36"/>
      <c r="F123" s="37"/>
    </row>
    <row r="124" spans="1:6" x14ac:dyDescent="0.25">
      <c r="A124" s="38"/>
      <c r="B124" s="36"/>
      <c r="C124" s="36"/>
      <c r="E124" s="36"/>
      <c r="F124" s="37"/>
    </row>
    <row r="125" spans="1:6" x14ac:dyDescent="0.25">
      <c r="A125" s="38"/>
      <c r="B125" s="36"/>
      <c r="C125" s="36"/>
      <c r="E125" s="36"/>
      <c r="F125" s="37"/>
    </row>
    <row r="126" spans="1:6" x14ac:dyDescent="0.25">
      <c r="A126" s="38"/>
      <c r="B126" s="36"/>
      <c r="C126" s="36"/>
      <c r="E126" s="36"/>
      <c r="F126" s="37"/>
    </row>
    <row r="127" spans="1:6" x14ac:dyDescent="0.25">
      <c r="A127" s="38"/>
      <c r="B127" s="36"/>
      <c r="C127" s="36"/>
      <c r="E127" s="36"/>
      <c r="F127" s="37"/>
    </row>
    <row r="128" spans="1:6" x14ac:dyDescent="0.25">
      <c r="A128" s="38"/>
      <c r="B128" s="36"/>
      <c r="C128" s="36"/>
      <c r="E128" s="36"/>
      <c r="F128" s="37"/>
    </row>
    <row r="129" spans="1:6" x14ac:dyDescent="0.25">
      <c r="A129" s="38"/>
      <c r="B129" s="36"/>
      <c r="C129" s="36"/>
      <c r="E129" s="36"/>
      <c r="F129" s="37"/>
    </row>
    <row r="130" spans="1:6" x14ac:dyDescent="0.25">
      <c r="A130" s="38"/>
      <c r="B130" s="36"/>
      <c r="C130" s="36"/>
      <c r="E130" s="36"/>
      <c r="F130" s="37"/>
    </row>
    <row r="131" spans="1:6" x14ac:dyDescent="0.25">
      <c r="A131" s="38"/>
      <c r="B131" s="36"/>
      <c r="C131" s="36"/>
      <c r="E131" s="36"/>
      <c r="F131" s="37"/>
    </row>
    <row r="132" spans="1:6" x14ac:dyDescent="0.25">
      <c r="A132" s="38"/>
      <c r="B132" s="36"/>
      <c r="C132" s="36"/>
      <c r="E132" s="36"/>
      <c r="F132" s="37"/>
    </row>
    <row r="133" spans="1:6" x14ac:dyDescent="0.25">
      <c r="A133" s="38"/>
      <c r="B133" s="36"/>
      <c r="C133" s="36"/>
      <c r="E133" s="36"/>
      <c r="F133" s="37"/>
    </row>
    <row r="134" spans="1:6" x14ac:dyDescent="0.25">
      <c r="A134" s="38"/>
      <c r="B134" s="36"/>
      <c r="C134" s="36"/>
      <c r="E134" s="36"/>
      <c r="F134" s="37"/>
    </row>
    <row r="135" spans="1:6" x14ac:dyDescent="0.25">
      <c r="A135" s="38"/>
      <c r="B135" s="36"/>
      <c r="C135" s="36"/>
      <c r="E135" s="36"/>
      <c r="F135" s="37"/>
    </row>
  </sheetData>
  <mergeCells count="1">
    <mergeCell ref="E3:F3"/>
  </mergeCells>
  <pageMargins left="0.7" right="0.7" top="0.75" bottom="0.75" header="0.3" footer="0.3"/>
  <pageSetup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45"/>
  <sheetViews>
    <sheetView tabSelected="1" view="pageLayout" zoomScale="96" zoomScaleNormal="100" zoomScalePageLayoutView="96" workbookViewId="0">
      <selection activeCell="K9" sqref="K9"/>
    </sheetView>
  </sheetViews>
  <sheetFormatPr baseColWidth="10" defaultColWidth="11.44140625" defaultRowHeight="13.8" x14ac:dyDescent="0.25"/>
  <cols>
    <col min="1" max="1" width="8.5546875" style="2" customWidth="1"/>
    <col min="2" max="2" width="36.77734375" style="2" customWidth="1"/>
    <col min="3" max="3" width="6.5546875" style="2" hidden="1" customWidth="1"/>
    <col min="4" max="4" width="7.44140625" style="2" customWidth="1"/>
    <col min="5" max="5" width="15.21875" style="2" bestFit="1" customWidth="1"/>
    <col min="6" max="6" width="17" style="2" bestFit="1" customWidth="1"/>
    <col min="7" max="7" width="9.5546875" style="2" customWidth="1"/>
    <col min="8" max="8" width="29.77734375" style="2" bestFit="1" customWidth="1"/>
    <col min="9" max="9" width="6.21875" style="2" bestFit="1" customWidth="1"/>
    <col min="10" max="10" width="16.77734375" style="2" customWidth="1"/>
    <col min="11" max="11" width="18.44140625" style="2" customWidth="1"/>
    <col min="12" max="12" width="3.77734375" style="2" customWidth="1"/>
    <col min="13" max="17" width="11.44140625" style="2"/>
    <col min="18" max="18" width="17" style="2" bestFit="1" customWidth="1"/>
    <col min="19" max="19" width="13.21875" style="2" bestFit="1" customWidth="1"/>
    <col min="20" max="16384" width="11.44140625" style="2"/>
  </cols>
  <sheetData>
    <row r="1" spans="2:18" ht="21" x14ac:dyDescent="0.4">
      <c r="B1" s="30" t="str">
        <f>'Hovedbok føringer'!A3</f>
        <v>Lokallagsnavn</v>
      </c>
      <c r="C1" s="30"/>
      <c r="D1" s="30"/>
      <c r="F1" s="31" t="str">
        <f>'Hovedbok føringer'!E3</f>
        <v>Org nummer</v>
      </c>
      <c r="G1" s="6"/>
      <c r="H1" s="30" t="str">
        <f>B1</f>
        <v>Lokallagsnavn</v>
      </c>
      <c r="I1" s="30"/>
      <c r="J1" s="30"/>
      <c r="K1" s="33" t="str">
        <f>'Hovedbok føringer'!E3</f>
        <v>Org nummer</v>
      </c>
      <c r="L1" s="1"/>
      <c r="M1" s="30" t="str">
        <f>H1</f>
        <v>Lokallagsnavn</v>
      </c>
      <c r="N1" s="30"/>
      <c r="O1" s="30"/>
      <c r="P1" s="31"/>
      <c r="R1" s="31" t="str">
        <f>'Hovedbok føringer'!E3</f>
        <v>Org nummer</v>
      </c>
    </row>
    <row r="2" spans="2:18" ht="5.25" customHeight="1" x14ac:dyDescent="0.25"/>
    <row r="3" spans="2:18" ht="21" x14ac:dyDescent="0.4">
      <c r="B3" s="5" t="s">
        <v>6</v>
      </c>
      <c r="C3" s="5"/>
      <c r="E3" s="5">
        <f>'Hovedbok føringer'!F1</f>
        <v>2026</v>
      </c>
      <c r="F3" s="5">
        <f>E3-1</f>
        <v>2025</v>
      </c>
      <c r="H3" s="5" t="s">
        <v>7</v>
      </c>
      <c r="I3" s="5"/>
      <c r="J3" s="27">
        <v>45657</v>
      </c>
      <c r="K3" s="5">
        <f>E3</f>
        <v>2026</v>
      </c>
      <c r="M3" s="19" t="s">
        <v>16</v>
      </c>
    </row>
    <row r="4" spans="2:18" x14ac:dyDescent="0.25">
      <c r="C4" s="2" t="s">
        <v>4</v>
      </c>
      <c r="D4" s="9" t="s">
        <v>8</v>
      </c>
      <c r="E4" s="9" t="s">
        <v>5</v>
      </c>
      <c r="F4" s="9" t="s">
        <v>5</v>
      </c>
      <c r="M4" s="26"/>
    </row>
    <row r="5" spans="2:18" ht="16.5" customHeight="1" x14ac:dyDescent="0.3">
      <c r="B5" s="20" t="s">
        <v>9</v>
      </c>
      <c r="C5" s="10"/>
      <c r="D5" s="11"/>
      <c r="E5" s="11"/>
      <c r="F5" s="11"/>
      <c r="H5" s="19" t="s">
        <v>10</v>
      </c>
      <c r="I5" s="23" t="s">
        <v>8</v>
      </c>
      <c r="J5" s="23">
        <f>K3</f>
        <v>2026</v>
      </c>
      <c r="K5" s="23">
        <f>J5-1</f>
        <v>2025</v>
      </c>
      <c r="L5" s="26"/>
    </row>
    <row r="6" spans="2:18" ht="15" x14ac:dyDescent="0.25">
      <c r="B6" s="17" t="str">
        <f>Kontoplan!C4</f>
        <v>Kontingenter</v>
      </c>
      <c r="C6" s="17">
        <f>Kontoplan!B4</f>
        <v>3200</v>
      </c>
      <c r="D6" s="17"/>
      <c r="E6" s="18">
        <f>SUMIFS(Tabell2[Beløp],Tabell2[Konto],C6)</f>
        <v>0</v>
      </c>
      <c r="F6" s="39"/>
      <c r="H6" s="17" t="str">
        <f>Kontoplan!C35</f>
        <v>Kundefordringer</v>
      </c>
      <c r="I6" s="17"/>
      <c r="J6" s="17">
        <f>SUMIFS(Tabell2[Beløp],Tabell2[Konto],Kontoplan!B35)</f>
        <v>0</v>
      </c>
      <c r="K6" s="18"/>
    </row>
    <row r="7" spans="2:18" ht="15" x14ac:dyDescent="0.25">
      <c r="B7" s="17" t="str">
        <f>Kontoplan!C5</f>
        <v>Lotteri-inntekter</v>
      </c>
      <c r="C7" s="17">
        <f>Kontoplan!B5</f>
        <v>3210</v>
      </c>
      <c r="D7" s="17"/>
      <c r="E7" s="18">
        <f>SUMIFS(Tabell2[Beløp],Tabell2[Konto],C7)</f>
        <v>0</v>
      </c>
      <c r="F7" s="39"/>
      <c r="H7" s="17" t="str">
        <f>Kontoplan!C36</f>
        <v>Bank drift</v>
      </c>
      <c r="I7" s="17"/>
      <c r="J7" s="46">
        <f>K7+(SUMIFS(Tabell2[Beløp],Tabell2[Konto],Kontoplan!B36))</f>
        <v>0</v>
      </c>
      <c r="K7" s="45"/>
    </row>
    <row r="8" spans="2:18" ht="15" x14ac:dyDescent="0.25">
      <c r="B8" s="17" t="str">
        <f>Kontoplan!C6</f>
        <v>Grasrotandelen Norsk Tipping</v>
      </c>
      <c r="C8" s="17">
        <f>Kontoplan!B6</f>
        <v>3220</v>
      </c>
      <c r="D8" s="17"/>
      <c r="E8" s="18">
        <f>SUMIFS(Tabell2[Beløp],Tabell2[Konto],C8)</f>
        <v>0</v>
      </c>
      <c r="F8" s="39"/>
      <c r="H8" s="17" t="str">
        <f>Kontoplan!C37</f>
        <v>Bank sparing</v>
      </c>
      <c r="I8" s="17"/>
      <c r="J8" s="46">
        <f>K8+(SUMIFS(Tabell2[Beløp],Tabell2[Konto],Kontoplan!B37))</f>
        <v>0</v>
      </c>
      <c r="K8" s="45"/>
      <c r="L8" s="32"/>
    </row>
    <row r="9" spans="2:18" ht="15" x14ac:dyDescent="0.25">
      <c r="B9" s="17" t="str">
        <f>Kontoplan!C7</f>
        <v>Deltakeravgifter</v>
      </c>
      <c r="C9" s="17">
        <f>Kontoplan!B7</f>
        <v>3230</v>
      </c>
      <c r="D9" s="17"/>
      <c r="E9" s="18">
        <f>SUMIFS(Tabell2[Beløp],Tabell2[Konto],C9)</f>
        <v>0</v>
      </c>
      <c r="F9" s="39"/>
      <c r="H9" s="17" t="str">
        <f>Kontoplan!C38</f>
        <v>Bank fastrente</v>
      </c>
      <c r="I9" s="17"/>
      <c r="J9" s="46">
        <f>K9-(SUMIFS(Tabell2[Beløp],Tabell2[Konto],Kontoplan!B38))</f>
        <v>0</v>
      </c>
      <c r="K9" s="45"/>
      <c r="M9" s="26"/>
      <c r="N9" s="35"/>
      <c r="O9" s="35"/>
      <c r="P9" s="35"/>
      <c r="Q9" s="35"/>
      <c r="R9" s="35"/>
    </row>
    <row r="10" spans="2:18" ht="15" x14ac:dyDescent="0.25">
      <c r="B10" s="17" t="str">
        <f>Kontoplan!C8</f>
        <v>MVA-kompensasjon</v>
      </c>
      <c r="C10" s="17">
        <f>Kontoplan!B8</f>
        <v>3240</v>
      </c>
      <c r="D10" s="17"/>
      <c r="E10" s="18">
        <f>SUMIFS(Tabell2[Beløp],Tabell2[Konto],C10)</f>
        <v>0</v>
      </c>
      <c r="F10" s="39"/>
      <c r="H10" s="17"/>
      <c r="I10" s="17"/>
      <c r="J10" s="46"/>
      <c r="K10" s="45"/>
      <c r="N10" s="35"/>
      <c r="O10" s="35"/>
      <c r="P10" s="35"/>
      <c r="Q10" s="35"/>
      <c r="R10" s="35"/>
    </row>
    <row r="11" spans="2:18" ht="16.8" x14ac:dyDescent="0.3">
      <c r="B11" s="17" t="str">
        <f>Kontoplan!C9</f>
        <v>Prosjektinntekter</v>
      </c>
      <c r="C11" s="17">
        <f>Kontoplan!B9</f>
        <v>3250</v>
      </c>
      <c r="D11" s="17"/>
      <c r="E11" s="18">
        <f>SUMIFS(Tabell2[Beløp],Tabell2[Konto],C11)</f>
        <v>0</v>
      </c>
      <c r="F11" s="39"/>
      <c r="H11" s="20" t="s">
        <v>11</v>
      </c>
      <c r="I11" s="20"/>
      <c r="J11" s="40">
        <f>SUM(J6:J9)</f>
        <v>0</v>
      </c>
      <c r="K11" s="40">
        <f>SUM(K6:K9)</f>
        <v>0</v>
      </c>
      <c r="L11" s="26"/>
    </row>
    <row r="12" spans="2:18" ht="15" x14ac:dyDescent="0.25">
      <c r="B12" s="17" t="str">
        <f>Kontoplan!C10</f>
        <v>Andre inntekter</v>
      </c>
      <c r="C12" s="17">
        <f>Kontoplan!B10</f>
        <v>3290</v>
      </c>
      <c r="D12" s="17"/>
      <c r="E12" s="18">
        <f>SUMIFS(Tabell2[Beløp],Tabell2[Konto],C12)</f>
        <v>0</v>
      </c>
      <c r="F12" s="39"/>
      <c r="J12" s="41"/>
    </row>
    <row r="13" spans="2:18" ht="16.8" x14ac:dyDescent="0.3">
      <c r="B13" s="17" t="str">
        <f>Kontoplan!C11</f>
        <v>Statlige demensmidler</v>
      </c>
      <c r="C13" s="17">
        <f>Kontoplan!B11</f>
        <v>3800</v>
      </c>
      <c r="D13" s="17"/>
      <c r="E13" s="18">
        <f>SUMIFS(Tabell2[Beløp],Tabell2[Konto],C13)</f>
        <v>0</v>
      </c>
      <c r="F13" s="39"/>
      <c r="H13" s="19" t="s">
        <v>12</v>
      </c>
      <c r="J13" s="41"/>
    </row>
    <row r="14" spans="2:18" ht="15" x14ac:dyDescent="0.25">
      <c r="B14" s="17" t="str">
        <f>Kontoplan!C12</f>
        <v>Demensaksjonsmidler</v>
      </c>
      <c r="C14" s="17">
        <f>Kontoplan!B12</f>
        <v>3810</v>
      </c>
      <c r="D14" s="17"/>
      <c r="E14" s="18">
        <f>SUMIFS(Tabell2[Beløp],Tabell2[Konto],C14)</f>
        <v>0</v>
      </c>
      <c r="F14" s="39"/>
      <c r="H14" s="17" t="str">
        <f>Kontoplan!C39</f>
        <v>Eierandeler</v>
      </c>
      <c r="I14" s="17"/>
      <c r="J14" s="46"/>
      <c r="K14" s="45"/>
      <c r="M14" s="26"/>
    </row>
    <row r="15" spans="2:18" ht="15" x14ac:dyDescent="0.25">
      <c r="B15" s="17" t="str">
        <f>Kontoplan!C13</f>
        <v>Folkehelsemidler</v>
      </c>
      <c r="C15" s="17">
        <f>Kontoplan!B13</f>
        <v>3820</v>
      </c>
      <c r="D15" s="17"/>
      <c r="E15" s="18">
        <f>SUMIFS(Tabell2[Beløp],Tabell2[Konto],C15)</f>
        <v>0</v>
      </c>
      <c r="F15" s="39"/>
      <c r="H15" s="17" t="str">
        <f>Kontoplan!C40</f>
        <v>Annen egenkapital</v>
      </c>
      <c r="I15" s="17"/>
      <c r="J15" s="46"/>
      <c r="K15" s="45"/>
    </row>
    <row r="16" spans="2:18" ht="15" x14ac:dyDescent="0.25">
      <c r="B16" s="17"/>
      <c r="C16" s="17"/>
      <c r="D16" s="17"/>
      <c r="E16" s="18"/>
      <c r="F16" s="39"/>
      <c r="H16" s="17"/>
      <c r="I16" s="17"/>
      <c r="J16" s="46"/>
      <c r="K16" s="46"/>
    </row>
    <row r="17" spans="2:19" ht="16.8" x14ac:dyDescent="0.3">
      <c r="B17" s="20" t="s">
        <v>14</v>
      </c>
      <c r="C17" s="20"/>
      <c r="D17" s="21"/>
      <c r="E17" s="22">
        <f>SUM(E6:E15)</f>
        <v>0</v>
      </c>
      <c r="F17" s="40">
        <f>SUM(F6:F15)</f>
        <v>0</v>
      </c>
      <c r="H17" s="17" t="str">
        <f>Kontoplan!C41</f>
        <v>Leverandørgjeld</v>
      </c>
      <c r="I17" s="17"/>
      <c r="J17" s="46">
        <f>K17-'Hovedbok føringer'!F12-'Hovedbok føringer'!F20</f>
        <v>0</v>
      </c>
      <c r="K17" s="45"/>
    </row>
    <row r="18" spans="2:19" ht="16.8" x14ac:dyDescent="0.3">
      <c r="F18" s="41"/>
      <c r="H18" s="20" t="s">
        <v>13</v>
      </c>
      <c r="I18" s="11"/>
      <c r="J18" s="40">
        <f>SUM(J14:J17)</f>
        <v>0</v>
      </c>
      <c r="K18" s="40">
        <f>SUM(K14:K17)</f>
        <v>0</v>
      </c>
    </row>
    <row r="19" spans="2:19" ht="16.8" x14ac:dyDescent="0.3">
      <c r="B19" s="19" t="s">
        <v>15</v>
      </c>
      <c r="C19" s="12"/>
      <c r="F19" s="41"/>
      <c r="S19" s="8"/>
    </row>
    <row r="20" spans="2:19" ht="15" x14ac:dyDescent="0.25">
      <c r="B20" s="17" t="str">
        <f>Kontoplan!C15</f>
        <v>Prosjektkostnader</v>
      </c>
      <c r="C20" s="17">
        <f>Kontoplan!B15</f>
        <v>4510</v>
      </c>
      <c r="D20" s="17"/>
      <c r="E20" s="18">
        <f>SUMIFS(Tabell2[Beløp],Tabell2[Konto],C20)</f>
        <v>0</v>
      </c>
      <c r="F20" s="39"/>
      <c r="H20" s="2" t="s">
        <v>65</v>
      </c>
      <c r="S20" s="8"/>
    </row>
    <row r="21" spans="2:19" ht="15" x14ac:dyDescent="0.25">
      <c r="B21" s="17" t="str">
        <f>Kontoplan!C16</f>
        <v>Ledergodtgjørelse</v>
      </c>
      <c r="C21" s="17">
        <f>Kontoplan!B16</f>
        <v>5000</v>
      </c>
      <c r="D21" s="17"/>
      <c r="E21" s="18">
        <f>SUMIFS(Tabell2[Beløp],Tabell2[Konto],C21)</f>
        <v>0</v>
      </c>
      <c r="F21" s="39"/>
      <c r="H21" s="2" t="s">
        <v>66</v>
      </c>
      <c r="R21" s="7"/>
      <c r="S21" s="8"/>
    </row>
    <row r="22" spans="2:19" ht="15" x14ac:dyDescent="0.25">
      <c r="B22" s="17" t="str">
        <f>Kontoplan!C17</f>
        <v>Godtgjørelse styret</v>
      </c>
      <c r="C22" s="17">
        <f>Kontoplan!B17</f>
        <v>5001</v>
      </c>
      <c r="D22" s="17"/>
      <c r="E22" s="18">
        <f>SUMIFS(Tabell2[Beløp],Tabell2[Konto],C22)</f>
        <v>0</v>
      </c>
      <c r="F22" s="39"/>
      <c r="H22" s="2" t="s">
        <v>67</v>
      </c>
      <c r="R22" s="7"/>
      <c r="S22" s="8"/>
    </row>
    <row r="23" spans="2:19" ht="15" x14ac:dyDescent="0.25">
      <c r="B23" s="17" t="str">
        <f>Kontoplan!C18</f>
        <v>Lokalleie</v>
      </c>
      <c r="C23" s="17">
        <f>Kontoplan!B18</f>
        <v>6300</v>
      </c>
      <c r="D23" s="17"/>
      <c r="E23" s="18">
        <f>SUMIFS(Tabell2[Beløp],Tabell2[Konto],C23)</f>
        <v>0</v>
      </c>
      <c r="F23" s="39"/>
      <c r="H23" s="2" t="s">
        <v>68</v>
      </c>
    </row>
    <row r="24" spans="2:19" ht="15" x14ac:dyDescent="0.25">
      <c r="B24" s="17" t="str">
        <f>Kontoplan!C19</f>
        <v>Revisjons- og regnskapshonorarer</v>
      </c>
      <c r="C24" s="17">
        <f>Kontoplan!B19</f>
        <v>6700</v>
      </c>
      <c r="D24" s="17"/>
      <c r="E24" s="18">
        <f>SUMIFS(Tabell2[Beløp],Tabell2[Konto],C24)</f>
        <v>0</v>
      </c>
      <c r="F24" s="39"/>
      <c r="Q24" s="34"/>
    </row>
    <row r="25" spans="2:19" ht="15" x14ac:dyDescent="0.25">
      <c r="B25" s="17" t="str">
        <f>Kontoplan!C20</f>
        <v>Kontorrekvisita</v>
      </c>
      <c r="C25" s="17">
        <f>Kontoplan!B20</f>
        <v>6800</v>
      </c>
      <c r="D25" s="17"/>
      <c r="E25" s="18">
        <f>SUMIFS(Tabell2[Beløp],Tabell2[Konto],C25)</f>
        <v>0</v>
      </c>
      <c r="F25" s="42"/>
      <c r="G25" s="49" t="s">
        <v>72</v>
      </c>
      <c r="H25" s="49"/>
      <c r="I25" s="49"/>
      <c r="J25" s="49"/>
      <c r="K25" s="49"/>
      <c r="M25" s="34"/>
    </row>
    <row r="26" spans="2:19" ht="15" x14ac:dyDescent="0.25">
      <c r="B26" s="17" t="str">
        <f>Kontoplan!C21</f>
        <v>Trykksaker (brosjyrer, plakater m.m.)</v>
      </c>
      <c r="C26" s="17">
        <f>Kontoplan!B21</f>
        <v>6820</v>
      </c>
      <c r="D26" s="17"/>
      <c r="E26" s="18">
        <f>SUMIFS(Tabell2[Beløp],Tabell2[Konto],C26)</f>
        <v>0</v>
      </c>
      <c r="F26" s="39"/>
      <c r="G26" s="24"/>
      <c r="H26" s="24"/>
      <c r="I26" s="24"/>
      <c r="J26" s="24"/>
      <c r="K26" s="24"/>
      <c r="M26" s="26"/>
    </row>
    <row r="27" spans="2:19" ht="15" x14ac:dyDescent="0.25">
      <c r="B27" s="17" t="str">
        <f>Kontoplan!C22</f>
        <v>Kurs- og møteavgifter</v>
      </c>
      <c r="C27" s="17">
        <f>Kontoplan!B22</f>
        <v>6860</v>
      </c>
      <c r="D27" s="17"/>
      <c r="E27" s="18">
        <f>SUMIFS(Tabell2[Beløp],Tabell2[Konto],C27)</f>
        <v>0</v>
      </c>
      <c r="F27" s="39"/>
      <c r="G27" s="24"/>
      <c r="H27" s="24"/>
      <c r="I27" s="24"/>
      <c r="J27" s="24"/>
      <c r="K27" s="24"/>
      <c r="M27" s="50"/>
      <c r="N27" s="50"/>
      <c r="O27" s="50"/>
      <c r="P27" s="50"/>
      <c r="Q27" s="50"/>
      <c r="R27" s="50"/>
      <c r="S27" s="50"/>
    </row>
    <row r="28" spans="2:19" ht="15" x14ac:dyDescent="0.25">
      <c r="B28" s="17" t="str">
        <f>Kontoplan!C23</f>
        <v>Telefon</v>
      </c>
      <c r="C28" s="17">
        <f>Kontoplan!B23</f>
        <v>6940</v>
      </c>
      <c r="D28" s="17"/>
      <c r="E28" s="18">
        <f>SUMIFS(Tabell2[Beløp],Tabell2[Konto],C28)</f>
        <v>0</v>
      </c>
      <c r="F28" s="39"/>
      <c r="G28" s="24"/>
      <c r="H28" s="52"/>
      <c r="I28" s="52"/>
      <c r="J28" s="52"/>
      <c r="K28" s="52"/>
    </row>
    <row r="29" spans="2:19" ht="15" x14ac:dyDescent="0.25">
      <c r="B29" s="17" t="str">
        <f>Kontoplan!C24</f>
        <v>Reisekostnader, ikke oppgavepliktig</v>
      </c>
      <c r="C29" s="17">
        <f>Kontoplan!B24</f>
        <v>7140</v>
      </c>
      <c r="D29" s="17"/>
      <c r="E29" s="18">
        <f>SUMIFS(Tabell2[Beløp],Tabell2[Konto],C29)</f>
        <v>0</v>
      </c>
      <c r="F29" s="39"/>
      <c r="G29" s="24"/>
      <c r="H29" s="51" t="s">
        <v>74</v>
      </c>
      <c r="I29" s="51"/>
      <c r="J29" s="51"/>
      <c r="K29" s="51"/>
    </row>
    <row r="30" spans="2:19" ht="15" x14ac:dyDescent="0.25">
      <c r="B30" s="17" t="str">
        <f>Kontoplan!C25</f>
        <v>Annonsering</v>
      </c>
      <c r="C30" s="17">
        <f>Kontoplan!B25</f>
        <v>7320</v>
      </c>
      <c r="D30" s="17"/>
      <c r="E30" s="18">
        <f>SUMIFS(Tabell2[Beløp],Tabell2[Konto],C30)</f>
        <v>0</v>
      </c>
      <c r="F30" s="39"/>
      <c r="G30" s="24"/>
      <c r="H30" s="24"/>
      <c r="I30" s="24"/>
      <c r="J30" s="24"/>
      <c r="K30" s="24"/>
      <c r="S30" s="34"/>
    </row>
    <row r="31" spans="2:19" ht="15" x14ac:dyDescent="0.25">
      <c r="B31" s="17" t="str">
        <f>Kontoplan!C26</f>
        <v>Gaver</v>
      </c>
      <c r="C31" s="17">
        <f>Kontoplan!B26</f>
        <v>7420</v>
      </c>
      <c r="D31" s="17"/>
      <c r="E31" s="18">
        <f>SUMIFS(Tabell2[Beløp],Tabell2[Konto],C31)</f>
        <v>0</v>
      </c>
      <c r="F31" s="39"/>
      <c r="G31" s="24"/>
      <c r="H31" s="24"/>
      <c r="I31" s="24"/>
      <c r="J31" s="24"/>
      <c r="K31" s="24"/>
    </row>
    <row r="32" spans="2:19" ht="15" x14ac:dyDescent="0.25">
      <c r="B32" s="17" t="str">
        <f>Kontoplan!C27</f>
        <v>Diverse utgifter</v>
      </c>
      <c r="C32" s="17">
        <f>Kontoplan!B27</f>
        <v>7790</v>
      </c>
      <c r="D32" s="17"/>
      <c r="E32" s="18">
        <f>SUMIFS(Tabell2[Beløp],Tabell2[Konto],C32)</f>
        <v>0</v>
      </c>
      <c r="F32" s="39"/>
      <c r="G32" s="25"/>
      <c r="H32" s="25"/>
      <c r="I32" s="24"/>
      <c r="J32" s="25"/>
      <c r="K32" s="25"/>
      <c r="M32" s="26"/>
    </row>
    <row r="33" spans="2:11" ht="15" x14ac:dyDescent="0.25">
      <c r="B33" s="17"/>
      <c r="C33" s="17"/>
      <c r="D33" s="17"/>
      <c r="E33" s="18">
        <f>SUMIFS(Tabell2[Beløp],Tabell2[Konto],C33)</f>
        <v>0</v>
      </c>
      <c r="F33" s="39"/>
      <c r="G33" s="53" t="s">
        <v>75</v>
      </c>
      <c r="H33" s="51"/>
      <c r="I33" s="24"/>
      <c r="J33" s="51" t="s">
        <v>76</v>
      </c>
      <c r="K33" s="51"/>
    </row>
    <row r="34" spans="2:11" ht="16.8" x14ac:dyDescent="0.3">
      <c r="B34" s="20" t="s">
        <v>17</v>
      </c>
      <c r="C34" s="20"/>
      <c r="D34" s="21"/>
      <c r="E34" s="22">
        <f>SUM(E20:E33)</f>
        <v>0</v>
      </c>
      <c r="F34" s="40">
        <f>SUM(F20:F33)</f>
        <v>0</v>
      </c>
      <c r="G34" s="24"/>
      <c r="H34" s="24"/>
      <c r="I34" s="24"/>
      <c r="J34" s="24"/>
      <c r="K34" s="24"/>
    </row>
    <row r="35" spans="2:11" ht="15" x14ac:dyDescent="0.25">
      <c r="G35" s="24"/>
      <c r="H35" s="24"/>
      <c r="I35" s="24"/>
      <c r="J35" s="24"/>
      <c r="K35" s="24"/>
    </row>
    <row r="36" spans="2:11" ht="16.8" x14ac:dyDescent="0.3">
      <c r="B36" s="19" t="s">
        <v>18</v>
      </c>
      <c r="C36" s="12"/>
      <c r="G36" s="25"/>
      <c r="H36" s="25"/>
      <c r="I36" s="24"/>
      <c r="J36" s="25"/>
      <c r="K36" s="25"/>
    </row>
    <row r="37" spans="2:11" ht="15" x14ac:dyDescent="0.25">
      <c r="B37" s="17" t="str">
        <f>Kontoplan!C29</f>
        <v>Renteinntekter</v>
      </c>
      <c r="C37" s="17">
        <f>Kontoplan!B29</f>
        <v>8050</v>
      </c>
      <c r="D37" s="17"/>
      <c r="E37" s="18">
        <f>SUMIFS(Tabell2[Beløp],Tabell2[Konto],C37)</f>
        <v>0</v>
      </c>
      <c r="F37" s="39"/>
      <c r="G37" s="53" t="s">
        <v>77</v>
      </c>
      <c r="H37" s="51"/>
      <c r="I37" s="24"/>
      <c r="J37" s="51" t="s">
        <v>77</v>
      </c>
      <c r="K37" s="51"/>
    </row>
    <row r="38" spans="2:11" ht="15" x14ac:dyDescent="0.25">
      <c r="B38" s="17" t="str">
        <f>Kontoplan!C30</f>
        <v>Rentekostnader</v>
      </c>
      <c r="C38" s="17">
        <f>Kontoplan!B30</f>
        <v>8150</v>
      </c>
      <c r="D38" s="17"/>
      <c r="E38" s="18">
        <f>SUMIFS(Tabell2[Beløp],Tabell2[Konto],C38)</f>
        <v>0</v>
      </c>
      <c r="F38" s="39"/>
      <c r="G38" s="24"/>
      <c r="H38" s="24"/>
      <c r="I38" s="24"/>
      <c r="J38" s="24"/>
      <c r="K38" s="24"/>
    </row>
    <row r="39" spans="2:11" ht="15" x14ac:dyDescent="0.25">
      <c r="B39" s="17" t="str">
        <f>Kontoplan!C31</f>
        <v>Bankgebyrer</v>
      </c>
      <c r="C39" s="17">
        <f>Kontoplan!B31</f>
        <v>8170</v>
      </c>
      <c r="D39" s="17"/>
      <c r="E39" s="18">
        <f>SUMIFS(Tabell2[Beløp],Tabell2[Konto],C39)</f>
        <v>0</v>
      </c>
      <c r="F39" s="39"/>
      <c r="G39" s="24"/>
      <c r="H39" s="24"/>
      <c r="I39" s="24"/>
      <c r="J39" s="24"/>
      <c r="K39" s="24"/>
    </row>
    <row r="40" spans="2:11" ht="15.6" x14ac:dyDescent="0.3">
      <c r="B40" s="17" t="s">
        <v>19</v>
      </c>
      <c r="C40" s="17"/>
      <c r="D40" s="17"/>
      <c r="E40" s="13">
        <f>E37-E38-E39</f>
        <v>0</v>
      </c>
      <c r="F40" s="43">
        <f>F37-F38-F39</f>
        <v>0</v>
      </c>
      <c r="G40" s="25"/>
      <c r="H40" s="25"/>
      <c r="I40" s="24"/>
      <c r="J40" s="25"/>
      <c r="K40" s="25"/>
    </row>
    <row r="41" spans="2:11" ht="15" x14ac:dyDescent="0.25">
      <c r="F41" s="41"/>
      <c r="G41" s="51" t="s">
        <v>77</v>
      </c>
      <c r="H41" s="51"/>
      <c r="I41" s="24"/>
      <c r="J41" s="51" t="s">
        <v>77</v>
      </c>
      <c r="K41" s="51"/>
    </row>
    <row r="42" spans="2:11" ht="17.399999999999999" thickBot="1" x14ac:dyDescent="0.35">
      <c r="B42" s="14" t="s">
        <v>20</v>
      </c>
      <c r="C42" s="14"/>
      <c r="D42" s="15"/>
      <c r="E42" s="16">
        <f>E17-E34+E40</f>
        <v>0</v>
      </c>
      <c r="F42" s="44">
        <f>F17-F34+F40</f>
        <v>0</v>
      </c>
      <c r="G42" s="28"/>
      <c r="H42" s="28"/>
      <c r="I42" s="24"/>
      <c r="J42" s="28"/>
      <c r="K42" s="28"/>
    </row>
    <row r="43" spans="2:11" ht="15" x14ac:dyDescent="0.25">
      <c r="G43" s="24"/>
      <c r="H43" s="24"/>
      <c r="I43" s="24"/>
      <c r="J43" s="24"/>
      <c r="K43" s="24"/>
    </row>
    <row r="44" spans="2:11" ht="15" x14ac:dyDescent="0.25">
      <c r="G44" s="25"/>
      <c r="H44" s="25"/>
      <c r="J44" s="25"/>
      <c r="K44" s="25"/>
    </row>
    <row r="45" spans="2:11" ht="15" x14ac:dyDescent="0.25">
      <c r="G45" s="51" t="s">
        <v>78</v>
      </c>
      <c r="H45" s="51"/>
      <c r="J45" s="51" t="s">
        <v>78</v>
      </c>
      <c r="K45" s="51"/>
    </row>
  </sheetData>
  <mergeCells count="12">
    <mergeCell ref="G25:K25"/>
    <mergeCell ref="M27:S27"/>
    <mergeCell ref="G45:H45"/>
    <mergeCell ref="J45:K45"/>
    <mergeCell ref="H28:K28"/>
    <mergeCell ref="H29:K29"/>
    <mergeCell ref="G41:H41"/>
    <mergeCell ref="G33:H33"/>
    <mergeCell ref="G37:H37"/>
    <mergeCell ref="J33:K33"/>
    <mergeCell ref="J37:K37"/>
    <mergeCell ref="J41:K41"/>
  </mergeCells>
  <pageMargins left="1.0899999999999999" right="0.7" top="1" bottom="0.375" header="0.3" footer="0.3"/>
  <pageSetup scale="92"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1F282-0C92-4D92-A669-91095FAB72A6}">
  <dimension ref="B1:AP37"/>
  <sheetViews>
    <sheetView view="pageLayout" topLeftCell="AL1" zoomScale="96" zoomScaleNormal="100" zoomScalePageLayoutView="96" workbookViewId="0">
      <selection activeCell="AP47" sqref="AP47"/>
    </sheetView>
  </sheetViews>
  <sheetFormatPr baseColWidth="10" defaultColWidth="11.44140625" defaultRowHeight="13.8" x14ac:dyDescent="0.25"/>
  <cols>
    <col min="1" max="1" width="1.77734375" style="2" customWidth="1"/>
    <col min="2" max="2" width="36.77734375" style="2" customWidth="1"/>
    <col min="3" max="3" width="6.5546875" style="2" bestFit="1" customWidth="1"/>
    <col min="4" max="4" width="7.44140625" style="2" customWidth="1"/>
    <col min="5" max="5" width="15.21875" style="2" bestFit="1" customWidth="1"/>
    <col min="6" max="6" width="17" style="2" bestFit="1" customWidth="1"/>
    <col min="7" max="7" width="3.21875" style="2" customWidth="1"/>
    <col min="8" max="8" width="36.77734375" style="2" customWidth="1"/>
    <col min="9" max="9" width="6.5546875" style="2" bestFit="1" customWidth="1"/>
    <col min="10" max="10" width="7.44140625" style="2" customWidth="1"/>
    <col min="11" max="11" width="15.21875" style="2" bestFit="1" customWidth="1"/>
    <col min="12" max="12" width="17" style="2" bestFit="1" customWidth="1"/>
    <col min="13" max="13" width="36.77734375" style="2" customWidth="1"/>
    <col min="14" max="14" width="6.5546875" style="2" bestFit="1" customWidth="1"/>
    <col min="15" max="15" width="7.44140625" style="2" customWidth="1"/>
    <col min="16" max="16" width="15.21875" style="2" bestFit="1" customWidth="1"/>
    <col min="17" max="17" width="17" style="2" bestFit="1" customWidth="1"/>
    <col min="18" max="18" width="36.77734375" style="2" customWidth="1"/>
    <col min="19" max="19" width="6.5546875" style="2" bestFit="1" customWidth="1"/>
    <col min="20" max="20" width="7.44140625" style="2" customWidth="1"/>
    <col min="21" max="21" width="15.21875" style="2" bestFit="1" customWidth="1"/>
    <col min="22" max="22" width="17" style="2" bestFit="1" customWidth="1"/>
    <col min="23" max="23" width="36.77734375" style="2" customWidth="1"/>
    <col min="24" max="24" width="6.5546875" style="2" bestFit="1" customWidth="1"/>
    <col min="25" max="25" width="7.44140625" style="2" customWidth="1"/>
    <col min="26" max="26" width="15.21875" style="2" bestFit="1" customWidth="1"/>
    <col min="27" max="27" width="17" style="2" bestFit="1" customWidth="1"/>
    <col min="28" max="28" width="36.77734375" style="2" customWidth="1"/>
    <col min="29" max="29" width="6.5546875" style="2" bestFit="1" customWidth="1"/>
    <col min="30" max="30" width="7.44140625" style="2" customWidth="1"/>
    <col min="31" max="31" width="15.21875" style="2" bestFit="1" customWidth="1"/>
    <col min="32" max="32" width="17" style="2" bestFit="1" customWidth="1"/>
    <col min="33" max="33" width="36.77734375" style="2" customWidth="1"/>
    <col min="34" max="34" width="6.5546875" style="2" bestFit="1" customWidth="1"/>
    <col min="35" max="35" width="7.44140625" style="2" customWidth="1"/>
    <col min="36" max="36" width="15.21875" style="2" bestFit="1" customWidth="1"/>
    <col min="37" max="37" width="17" style="2" bestFit="1" customWidth="1"/>
    <col min="38" max="38" width="36.77734375" style="2" customWidth="1"/>
    <col min="39" max="39" width="6.5546875" style="2" bestFit="1" customWidth="1"/>
    <col min="40" max="40" width="7.44140625" style="2" customWidth="1"/>
    <col min="41" max="41" width="15.21875" style="2" bestFit="1" customWidth="1"/>
    <col min="42" max="42" width="17" style="2" bestFit="1" customWidth="1"/>
    <col min="43" max="16384" width="11.44140625" style="2"/>
  </cols>
  <sheetData>
    <row r="1" spans="2:42" ht="17.399999999999999" x14ac:dyDescent="0.3">
      <c r="B1" s="30" t="str">
        <f>'Hovedbok føringer'!A3</f>
        <v>Lokallagsnavn</v>
      </c>
      <c r="C1" s="30"/>
      <c r="D1" s="30"/>
      <c r="F1" s="31" t="str">
        <f>'Hovedbok føringer'!E3</f>
        <v>Org nummer</v>
      </c>
      <c r="H1" s="30" t="str">
        <f>B1</f>
        <v>Lokallagsnavn</v>
      </c>
      <c r="I1" s="30"/>
      <c r="J1" s="30"/>
      <c r="L1" s="31" t="str">
        <f>F1</f>
        <v>Org nummer</v>
      </c>
      <c r="M1" s="30" t="str">
        <f>H1</f>
        <v>Lokallagsnavn</v>
      </c>
      <c r="N1" s="30"/>
      <c r="O1" s="30"/>
      <c r="Q1" s="31" t="str">
        <f>L1</f>
        <v>Org nummer</v>
      </c>
      <c r="R1" s="30" t="str">
        <f>M1</f>
        <v>Lokallagsnavn</v>
      </c>
      <c r="S1" s="30"/>
      <c r="T1" s="30"/>
      <c r="V1" s="31" t="str">
        <f>Q1</f>
        <v>Org nummer</v>
      </c>
      <c r="W1" s="30" t="str">
        <f>R1</f>
        <v>Lokallagsnavn</v>
      </c>
      <c r="X1" s="30"/>
      <c r="Y1" s="30"/>
      <c r="AA1" s="31" t="str">
        <f>V1</f>
        <v>Org nummer</v>
      </c>
      <c r="AB1" s="30" t="str">
        <f>W1</f>
        <v>Lokallagsnavn</v>
      </c>
      <c r="AC1" s="30"/>
      <c r="AD1" s="30"/>
      <c r="AF1" s="31" t="str">
        <f>AA1</f>
        <v>Org nummer</v>
      </c>
      <c r="AG1" s="30" t="str">
        <f>AB1</f>
        <v>Lokallagsnavn</v>
      </c>
      <c r="AH1" s="30"/>
      <c r="AI1" s="30"/>
      <c r="AK1" s="31" t="str">
        <f>AF1</f>
        <v>Org nummer</v>
      </c>
      <c r="AL1" s="30" t="str">
        <f>AG1</f>
        <v>Lokallagsnavn</v>
      </c>
      <c r="AM1" s="30"/>
      <c r="AN1" s="30"/>
      <c r="AP1" s="31" t="str">
        <f>AK1</f>
        <v>Org nummer</v>
      </c>
    </row>
    <row r="2" spans="2:42" ht="5.25" customHeight="1" x14ac:dyDescent="0.25"/>
    <row r="3" spans="2:42" ht="21" x14ac:dyDescent="0.4">
      <c r="B3" s="5" t="str">
        <f>Kontoplan!H4</f>
        <v>Drift lokallaget</v>
      </c>
      <c r="C3" s="5"/>
      <c r="D3" s="5">
        <f>Kontoplan!I4</f>
        <v>10</v>
      </c>
      <c r="E3" s="5">
        <f>'Hovedbok føringer'!F1</f>
        <v>2026</v>
      </c>
      <c r="F3" s="5">
        <f>E3-1</f>
        <v>2025</v>
      </c>
      <c r="H3" s="5" t="str">
        <f>Kontoplan!H5</f>
        <v>Demensaksjonen</v>
      </c>
      <c r="I3" s="5"/>
      <c r="J3" s="5">
        <f>Kontoplan!I5</f>
        <v>15</v>
      </c>
      <c r="K3" s="5">
        <f>'Hovedbok føringer'!F1</f>
        <v>2026</v>
      </c>
      <c r="L3" s="5">
        <f>K3-1</f>
        <v>2025</v>
      </c>
      <c r="M3" s="5" t="str">
        <f>Kontoplan!H6</f>
        <v>Aktivitet 2</v>
      </c>
      <c r="N3" s="5"/>
      <c r="O3" s="5">
        <f>Kontoplan!I6</f>
        <v>20</v>
      </c>
      <c r="P3" s="5">
        <f>'Hovedbok føringer'!F1</f>
        <v>2026</v>
      </c>
      <c r="Q3" s="5">
        <f>P3-1</f>
        <v>2025</v>
      </c>
      <c r="R3" s="5" t="str">
        <f>Kontoplan!H7</f>
        <v>Aktivitet 3</v>
      </c>
      <c r="S3" s="5"/>
      <c r="T3" s="5">
        <f>Kontoplan!I7</f>
        <v>21</v>
      </c>
      <c r="U3" s="5">
        <f>P3</f>
        <v>2026</v>
      </c>
      <c r="V3" s="5">
        <f>U3-1</f>
        <v>2025</v>
      </c>
      <c r="W3" s="5" t="str">
        <f>Kontoplan!H8</f>
        <v>Aktivitet 4</v>
      </c>
      <c r="X3" s="5"/>
      <c r="Y3" s="5">
        <f>Kontoplan!I8</f>
        <v>22</v>
      </c>
      <c r="Z3" s="5">
        <f>U3</f>
        <v>2026</v>
      </c>
      <c r="AA3" s="5">
        <f>Z3-1</f>
        <v>2025</v>
      </c>
      <c r="AB3" s="5" t="str">
        <f>Kontoplan!H9</f>
        <v>Prosjekt 1</v>
      </c>
      <c r="AC3" s="5"/>
      <c r="AD3" s="5">
        <f>Kontoplan!I9</f>
        <v>25</v>
      </c>
      <c r="AE3" s="5">
        <f>Z3</f>
        <v>2026</v>
      </c>
      <c r="AF3" s="5">
        <f>AE3-1</f>
        <v>2025</v>
      </c>
      <c r="AG3" s="5" t="str">
        <f>Kontoplan!H10</f>
        <v>Prosjekt 2</v>
      </c>
      <c r="AH3" s="5"/>
      <c r="AI3" s="5">
        <f>Kontoplan!I10</f>
        <v>30</v>
      </c>
      <c r="AJ3" s="5">
        <f>AE3</f>
        <v>2026</v>
      </c>
      <c r="AK3" s="5">
        <f>AJ3-1</f>
        <v>2025</v>
      </c>
      <c r="AL3" s="5" t="str">
        <f>Kontoplan!H12</f>
        <v>Prosjekt 4</v>
      </c>
      <c r="AM3" s="5"/>
      <c r="AN3" s="5">
        <f>Kontoplan!I12</f>
        <v>45</v>
      </c>
      <c r="AO3" s="5">
        <f>AJ3</f>
        <v>2026</v>
      </c>
      <c r="AP3" s="5">
        <f>AO3-1</f>
        <v>2025</v>
      </c>
    </row>
    <row r="4" spans="2:42" x14ac:dyDescent="0.25">
      <c r="C4" s="2" t="s">
        <v>4</v>
      </c>
      <c r="D4" s="9" t="s">
        <v>8</v>
      </c>
      <c r="E4" s="9" t="s">
        <v>5</v>
      </c>
      <c r="F4" s="9" t="s">
        <v>5</v>
      </c>
      <c r="I4" s="2" t="s">
        <v>4</v>
      </c>
      <c r="J4" s="9" t="s">
        <v>8</v>
      </c>
      <c r="K4" s="9" t="s">
        <v>5</v>
      </c>
      <c r="L4" s="9" t="s">
        <v>5</v>
      </c>
      <c r="N4" s="2" t="s">
        <v>4</v>
      </c>
      <c r="O4" s="9" t="s">
        <v>8</v>
      </c>
      <c r="P4" s="9" t="s">
        <v>5</v>
      </c>
      <c r="Q4" s="9" t="s">
        <v>5</v>
      </c>
      <c r="S4" s="2" t="s">
        <v>4</v>
      </c>
      <c r="T4" s="9" t="s">
        <v>8</v>
      </c>
      <c r="U4" s="9" t="s">
        <v>5</v>
      </c>
      <c r="V4" s="9" t="s">
        <v>5</v>
      </c>
      <c r="X4" s="2" t="s">
        <v>4</v>
      </c>
      <c r="Y4" s="9" t="s">
        <v>8</v>
      </c>
      <c r="Z4" s="9" t="s">
        <v>5</v>
      </c>
      <c r="AA4" s="9" t="s">
        <v>5</v>
      </c>
      <c r="AC4" s="2" t="s">
        <v>4</v>
      </c>
      <c r="AD4" s="9" t="s">
        <v>8</v>
      </c>
      <c r="AE4" s="9" t="s">
        <v>5</v>
      </c>
      <c r="AF4" s="9" t="s">
        <v>5</v>
      </c>
      <c r="AH4" s="2" t="s">
        <v>4</v>
      </c>
      <c r="AI4" s="9" t="s">
        <v>8</v>
      </c>
      <c r="AJ4" s="9" t="s">
        <v>5</v>
      </c>
      <c r="AK4" s="9" t="s">
        <v>5</v>
      </c>
      <c r="AM4" s="2" t="s">
        <v>4</v>
      </c>
      <c r="AN4" s="9" t="s">
        <v>8</v>
      </c>
      <c r="AO4" s="9" t="s">
        <v>5</v>
      </c>
      <c r="AP4" s="9" t="s">
        <v>5</v>
      </c>
    </row>
    <row r="5" spans="2:42" ht="16.8" x14ac:dyDescent="0.3">
      <c r="B5" s="20" t="s">
        <v>9</v>
      </c>
      <c r="C5" s="10"/>
      <c r="D5" s="11"/>
      <c r="E5" s="11"/>
      <c r="F5" s="11"/>
      <c r="H5" s="20" t="s">
        <v>9</v>
      </c>
      <c r="I5" s="10"/>
      <c r="J5" s="11"/>
      <c r="K5" s="11"/>
      <c r="L5" s="11"/>
      <c r="M5" s="20" t="s">
        <v>9</v>
      </c>
      <c r="N5" s="10"/>
      <c r="O5" s="11"/>
      <c r="P5" s="11"/>
      <c r="Q5" s="11"/>
      <c r="R5" s="20" t="s">
        <v>9</v>
      </c>
      <c r="S5" s="10"/>
      <c r="T5" s="11"/>
      <c r="U5" s="11"/>
      <c r="V5" s="11"/>
      <c r="W5" s="20" t="s">
        <v>9</v>
      </c>
      <c r="X5" s="10"/>
      <c r="Y5" s="11"/>
      <c r="Z5" s="11"/>
      <c r="AA5" s="11"/>
      <c r="AB5" s="20" t="s">
        <v>9</v>
      </c>
      <c r="AC5" s="10"/>
      <c r="AD5" s="11"/>
      <c r="AE5" s="11"/>
      <c r="AF5" s="11"/>
      <c r="AG5" s="20" t="s">
        <v>9</v>
      </c>
      <c r="AH5" s="10"/>
      <c r="AI5" s="11"/>
      <c r="AJ5" s="11"/>
      <c r="AK5" s="11"/>
      <c r="AL5" s="20" t="s">
        <v>9</v>
      </c>
      <c r="AM5" s="10"/>
      <c r="AN5" s="11"/>
      <c r="AO5" s="11"/>
      <c r="AP5" s="11"/>
    </row>
    <row r="6" spans="2:42" ht="15" x14ac:dyDescent="0.25">
      <c r="B6" s="17" t="str">
        <f>Kontoplan!C4</f>
        <v>Kontingenter</v>
      </c>
      <c r="C6" s="17">
        <f>Kontoplan!B4</f>
        <v>3200</v>
      </c>
      <c r="D6" s="17"/>
      <c r="E6" s="18">
        <f>SUMIFS(Tabell2[Beløp],Tabell2[Konto],C6, Tabell2[Prosjekt], $D$3)</f>
        <v>0</v>
      </c>
      <c r="F6" s="29"/>
      <c r="H6" s="17" t="str">
        <f>Kontoplan!C4</f>
        <v>Kontingenter</v>
      </c>
      <c r="I6" s="17">
        <f>Kontoplan!B4</f>
        <v>3200</v>
      </c>
      <c r="J6" s="17"/>
      <c r="K6" s="18">
        <f>SUMIFS(Tabell2[Beløp],Tabell2[Konto],I6, Tabell2[Prosjekt], $J$3)</f>
        <v>0</v>
      </c>
      <c r="L6" s="29"/>
      <c r="M6" s="17" t="str">
        <f>Kontoplan!C4</f>
        <v>Kontingenter</v>
      </c>
      <c r="N6" s="17">
        <f>Kontoplan!B4</f>
        <v>3200</v>
      </c>
      <c r="O6" s="17"/>
      <c r="P6" s="18">
        <f>SUMIFS(Tabell2[Beløp],Tabell2[Konto],N6, Tabell2[Prosjekt], $O$3)</f>
        <v>0</v>
      </c>
      <c r="Q6" s="29"/>
      <c r="R6" s="17" t="str">
        <f>Kontoplan!C4</f>
        <v>Kontingenter</v>
      </c>
      <c r="S6" s="17">
        <f>Kontoplan!B4</f>
        <v>3200</v>
      </c>
      <c r="T6" s="17"/>
      <c r="U6" s="18">
        <f>SUMIFS(Tabell2[Beløp],Tabell2[Konto],S6, Tabell2[Prosjekt], $T$3)</f>
        <v>0</v>
      </c>
      <c r="V6" s="29"/>
      <c r="W6" s="17" t="str">
        <f>Kontoplan!C4</f>
        <v>Kontingenter</v>
      </c>
      <c r="X6" s="17">
        <f>Kontoplan!B4</f>
        <v>3200</v>
      </c>
      <c r="Y6" s="17"/>
      <c r="Z6" s="18">
        <f>SUMIFS(Tabell2[Beløp],Tabell2[Konto],X6, Tabell2[Prosjekt], $Y$3)</f>
        <v>0</v>
      </c>
      <c r="AA6" s="29"/>
      <c r="AB6" s="17" t="str">
        <f>Kontoplan!C4</f>
        <v>Kontingenter</v>
      </c>
      <c r="AC6" s="17">
        <f>Kontoplan!B4</f>
        <v>3200</v>
      </c>
      <c r="AD6" s="17"/>
      <c r="AE6" s="18">
        <f>SUMIFS(Tabell2[Beløp],Tabell2[Konto],AC6, Tabell2[Prosjekt], $AD$3)</f>
        <v>0</v>
      </c>
      <c r="AF6" s="29"/>
      <c r="AG6" s="17" t="str">
        <f>Kontoplan!C4</f>
        <v>Kontingenter</v>
      </c>
      <c r="AH6" s="17">
        <f>Kontoplan!B4</f>
        <v>3200</v>
      </c>
      <c r="AI6" s="17"/>
      <c r="AJ6" s="18">
        <f>SUMIFS(Tabell2[Beløp],Tabell2[Konto],AH6, Tabell2[Prosjekt], $AI$3)</f>
        <v>0</v>
      </c>
      <c r="AK6" s="29"/>
      <c r="AL6" s="17" t="str">
        <f>Kontoplan!C4</f>
        <v>Kontingenter</v>
      </c>
      <c r="AM6" s="17">
        <f>Kontoplan!B4</f>
        <v>3200</v>
      </c>
      <c r="AN6" s="17"/>
      <c r="AO6" s="18">
        <f>SUMIFS(Tabell2[Beløp],Tabell2[Konto],AM6, Tabell2[Prosjekt], $AN$3)</f>
        <v>0</v>
      </c>
      <c r="AP6" s="29"/>
    </row>
    <row r="7" spans="2:42" ht="15" x14ac:dyDescent="0.25">
      <c r="B7" s="17" t="str">
        <f>Kontoplan!C5</f>
        <v>Lotteri-inntekter</v>
      </c>
      <c r="C7" s="17">
        <f>Kontoplan!B5</f>
        <v>3210</v>
      </c>
      <c r="D7" s="17"/>
      <c r="E7" s="18">
        <f>SUMIFS(Tabell2[Beløp],Tabell2[Konto],C7, Tabell2[Prosjekt], $D$3)</f>
        <v>0</v>
      </c>
      <c r="F7" s="29"/>
      <c r="H7" s="17" t="str">
        <f>Kontoplan!C5</f>
        <v>Lotteri-inntekter</v>
      </c>
      <c r="I7" s="17">
        <f>Kontoplan!B5</f>
        <v>3210</v>
      </c>
      <c r="J7" s="17"/>
      <c r="K7" s="18">
        <f>SUMIFS(Tabell2[Beløp],Tabell2[Konto],I7, Tabell2[Prosjekt], $J$3)</f>
        <v>0</v>
      </c>
      <c r="L7" s="29"/>
      <c r="M7" s="17" t="str">
        <f>Kontoplan!C5</f>
        <v>Lotteri-inntekter</v>
      </c>
      <c r="N7" s="17">
        <f>Kontoplan!B5</f>
        <v>3210</v>
      </c>
      <c r="O7" s="17"/>
      <c r="P7" s="18">
        <f>SUMIFS(Tabell2[Beløp],Tabell2[Konto],N7, Tabell2[Prosjekt], $O$3)</f>
        <v>0</v>
      </c>
      <c r="Q7" s="29"/>
      <c r="R7" s="17" t="str">
        <f>Kontoplan!C5</f>
        <v>Lotteri-inntekter</v>
      </c>
      <c r="S7" s="17">
        <f>Kontoplan!B5</f>
        <v>3210</v>
      </c>
      <c r="T7" s="17"/>
      <c r="U7" s="18">
        <f>SUMIFS(Tabell2[Beløp],Tabell2[Konto],S7, Tabell2[Prosjekt], $T$3)</f>
        <v>0</v>
      </c>
      <c r="V7" s="29"/>
      <c r="W7" s="17" t="str">
        <f>Kontoplan!C5</f>
        <v>Lotteri-inntekter</v>
      </c>
      <c r="X7" s="17">
        <f>Kontoplan!B5</f>
        <v>3210</v>
      </c>
      <c r="Y7" s="17"/>
      <c r="Z7" s="18">
        <f>SUMIFS(Tabell2[Beløp],Tabell2[Konto],X7, Tabell2[Prosjekt], $Y$3)</f>
        <v>0</v>
      </c>
      <c r="AA7" s="29"/>
      <c r="AB7" s="17" t="str">
        <f>Kontoplan!C5</f>
        <v>Lotteri-inntekter</v>
      </c>
      <c r="AC7" s="17">
        <f>Kontoplan!B5</f>
        <v>3210</v>
      </c>
      <c r="AD7" s="17"/>
      <c r="AE7" s="18">
        <f>SUMIFS(Tabell2[Beløp],Tabell2[Konto],AC7, Tabell2[Prosjekt], $AD$3)</f>
        <v>0</v>
      </c>
      <c r="AF7" s="29"/>
      <c r="AG7" s="17" t="str">
        <f>Kontoplan!C5</f>
        <v>Lotteri-inntekter</v>
      </c>
      <c r="AH7" s="17">
        <f>Kontoplan!B5</f>
        <v>3210</v>
      </c>
      <c r="AI7" s="17"/>
      <c r="AJ7" s="18">
        <f>SUMIFS(Tabell2[Beløp],Tabell2[Konto],AH7, Tabell2[Prosjekt], $AI$3)</f>
        <v>0</v>
      </c>
      <c r="AK7" s="29"/>
      <c r="AL7" s="17" t="str">
        <f>Kontoplan!C5</f>
        <v>Lotteri-inntekter</v>
      </c>
      <c r="AM7" s="17">
        <f>Kontoplan!B5</f>
        <v>3210</v>
      </c>
      <c r="AN7" s="17"/>
      <c r="AO7" s="18">
        <f>SUMIFS(Tabell2[Beløp],Tabell2[Konto],AM7, Tabell2[Prosjekt], $AN$3)</f>
        <v>0</v>
      </c>
      <c r="AP7" s="29"/>
    </row>
    <row r="8" spans="2:42" ht="15" x14ac:dyDescent="0.25">
      <c r="B8" s="17" t="str">
        <f>Kontoplan!C6</f>
        <v>Grasrotandelen Norsk Tipping</v>
      </c>
      <c r="C8" s="17">
        <f>Kontoplan!B6</f>
        <v>3220</v>
      </c>
      <c r="D8" s="17"/>
      <c r="E8" s="18">
        <f>SUMIFS(Tabell2[Beløp],Tabell2[Konto],C8, Tabell2[Prosjekt], $D$3)</f>
        <v>0</v>
      </c>
      <c r="F8" s="29"/>
      <c r="H8" s="17" t="str">
        <f>Kontoplan!C6</f>
        <v>Grasrotandelen Norsk Tipping</v>
      </c>
      <c r="I8" s="17">
        <f>Kontoplan!B6</f>
        <v>3220</v>
      </c>
      <c r="J8" s="17"/>
      <c r="K8" s="18">
        <f>SUMIFS(Tabell2[Beløp],Tabell2[Konto],I8, Tabell2[Prosjekt], $J$3)</f>
        <v>0</v>
      </c>
      <c r="L8" s="29"/>
      <c r="M8" s="17" t="str">
        <f>Kontoplan!C6</f>
        <v>Grasrotandelen Norsk Tipping</v>
      </c>
      <c r="N8" s="17">
        <f>Kontoplan!B6</f>
        <v>3220</v>
      </c>
      <c r="O8" s="17"/>
      <c r="P8" s="18">
        <f>SUMIFS(Tabell2[Beløp],Tabell2[Konto],N8, Tabell2[Prosjekt], $O$3)</f>
        <v>0</v>
      </c>
      <c r="Q8" s="29"/>
      <c r="R8" s="17" t="str">
        <f>Kontoplan!C6</f>
        <v>Grasrotandelen Norsk Tipping</v>
      </c>
      <c r="S8" s="17">
        <f>Kontoplan!B6</f>
        <v>3220</v>
      </c>
      <c r="T8" s="17"/>
      <c r="U8" s="18">
        <f>SUMIFS(Tabell2[Beløp],Tabell2[Konto],S8, Tabell2[Prosjekt], $T$3)</f>
        <v>0</v>
      </c>
      <c r="V8" s="29"/>
      <c r="W8" s="17" t="str">
        <f>Kontoplan!C6</f>
        <v>Grasrotandelen Norsk Tipping</v>
      </c>
      <c r="X8" s="17">
        <f>Kontoplan!B6</f>
        <v>3220</v>
      </c>
      <c r="Y8" s="17"/>
      <c r="Z8" s="18">
        <f>SUMIFS(Tabell2[Beløp],Tabell2[Konto],X8, Tabell2[Prosjekt], $Y$3)</f>
        <v>0</v>
      </c>
      <c r="AA8" s="29"/>
      <c r="AB8" s="17" t="str">
        <f>Kontoplan!C6</f>
        <v>Grasrotandelen Norsk Tipping</v>
      </c>
      <c r="AC8" s="17">
        <f>Kontoplan!B6</f>
        <v>3220</v>
      </c>
      <c r="AD8" s="17"/>
      <c r="AE8" s="18">
        <f>SUMIFS(Tabell2[Beløp],Tabell2[Konto],AC8, Tabell2[Prosjekt], $AD$3)</f>
        <v>0</v>
      </c>
      <c r="AF8" s="29"/>
      <c r="AG8" s="17" t="str">
        <f>Kontoplan!C6</f>
        <v>Grasrotandelen Norsk Tipping</v>
      </c>
      <c r="AH8" s="17">
        <f>Kontoplan!B6</f>
        <v>3220</v>
      </c>
      <c r="AI8" s="17"/>
      <c r="AJ8" s="18">
        <f>SUMIFS(Tabell2[Beløp],Tabell2[Konto],AH8, Tabell2[Prosjekt], $AI$3)</f>
        <v>0</v>
      </c>
      <c r="AK8" s="29"/>
      <c r="AL8" s="17" t="str">
        <f>Kontoplan!C6</f>
        <v>Grasrotandelen Norsk Tipping</v>
      </c>
      <c r="AM8" s="17">
        <f>Kontoplan!B6</f>
        <v>3220</v>
      </c>
      <c r="AN8" s="17"/>
      <c r="AO8" s="18">
        <f>SUMIFS(Tabell2[Beløp],Tabell2[Konto],AM8, Tabell2[Prosjekt], $AN$3)</f>
        <v>0</v>
      </c>
      <c r="AP8" s="29"/>
    </row>
    <row r="9" spans="2:42" ht="15" x14ac:dyDescent="0.25">
      <c r="B9" s="17" t="str">
        <f>Kontoplan!C7</f>
        <v>Deltakeravgifter</v>
      </c>
      <c r="C9" s="17">
        <f>Kontoplan!B7</f>
        <v>3230</v>
      </c>
      <c r="D9" s="17"/>
      <c r="E9" s="18">
        <f>SUMIFS(Tabell2[Beløp],Tabell2[Konto],C9, Tabell2[Prosjekt], $D$3)</f>
        <v>0</v>
      </c>
      <c r="F9" s="29"/>
      <c r="H9" s="17" t="str">
        <f>Kontoplan!C7</f>
        <v>Deltakeravgifter</v>
      </c>
      <c r="I9" s="17">
        <f>Kontoplan!B7</f>
        <v>3230</v>
      </c>
      <c r="J9" s="17"/>
      <c r="K9" s="18">
        <f>SUMIFS(Tabell2[Beløp],Tabell2[Konto],I9, Tabell2[Prosjekt], $J$3)</f>
        <v>0</v>
      </c>
      <c r="L9" s="29"/>
      <c r="M9" s="17" t="str">
        <f>Kontoplan!C7</f>
        <v>Deltakeravgifter</v>
      </c>
      <c r="N9" s="17">
        <f>Kontoplan!B7</f>
        <v>3230</v>
      </c>
      <c r="O9" s="17"/>
      <c r="P9" s="18">
        <f>SUMIFS(Tabell2[Beløp],Tabell2[Konto],N9, Tabell2[Prosjekt], $O$3)</f>
        <v>0</v>
      </c>
      <c r="Q9" s="29"/>
      <c r="R9" s="17" t="str">
        <f>Kontoplan!C7</f>
        <v>Deltakeravgifter</v>
      </c>
      <c r="S9" s="17">
        <f>Kontoplan!B7</f>
        <v>3230</v>
      </c>
      <c r="T9" s="17"/>
      <c r="U9" s="18">
        <f>SUMIFS(Tabell2[Beløp],Tabell2[Konto],S9, Tabell2[Prosjekt], $T$3)</f>
        <v>0</v>
      </c>
      <c r="V9" s="29"/>
      <c r="W9" s="17" t="str">
        <f>Kontoplan!C7</f>
        <v>Deltakeravgifter</v>
      </c>
      <c r="X9" s="17">
        <f>Kontoplan!B7</f>
        <v>3230</v>
      </c>
      <c r="Y9" s="17"/>
      <c r="Z9" s="18">
        <f>SUMIFS(Tabell2[Beløp],Tabell2[Konto],X9, Tabell2[Prosjekt], $Y$3)</f>
        <v>0</v>
      </c>
      <c r="AA9" s="29"/>
      <c r="AB9" s="17" t="str">
        <f>Kontoplan!C7</f>
        <v>Deltakeravgifter</v>
      </c>
      <c r="AC9" s="17">
        <f>Kontoplan!B7</f>
        <v>3230</v>
      </c>
      <c r="AD9" s="17"/>
      <c r="AE9" s="18">
        <f>SUMIFS(Tabell2[Beløp],Tabell2[Konto],AC9, Tabell2[Prosjekt], $AD$3)</f>
        <v>0</v>
      </c>
      <c r="AF9" s="29"/>
      <c r="AG9" s="17" t="str">
        <f>Kontoplan!C7</f>
        <v>Deltakeravgifter</v>
      </c>
      <c r="AH9" s="17">
        <f>Kontoplan!B7</f>
        <v>3230</v>
      </c>
      <c r="AI9" s="17"/>
      <c r="AJ9" s="18">
        <f>SUMIFS(Tabell2[Beløp],Tabell2[Konto],AH9, Tabell2[Prosjekt], $AI$3)</f>
        <v>0</v>
      </c>
      <c r="AK9" s="29"/>
      <c r="AL9" s="17" t="str">
        <f>Kontoplan!C7</f>
        <v>Deltakeravgifter</v>
      </c>
      <c r="AM9" s="17">
        <f>Kontoplan!B7</f>
        <v>3230</v>
      </c>
      <c r="AN9" s="17"/>
      <c r="AO9" s="18">
        <f>SUMIFS(Tabell2[Beløp],Tabell2[Konto],AM9, Tabell2[Prosjekt], $AN$3)</f>
        <v>0</v>
      </c>
      <c r="AP9" s="29"/>
    </row>
    <row r="10" spans="2:42" ht="15" x14ac:dyDescent="0.25">
      <c r="B10" s="17" t="str">
        <f>Kontoplan!C8</f>
        <v>MVA-kompensasjon</v>
      </c>
      <c r="C10" s="17">
        <f>Kontoplan!B8</f>
        <v>3240</v>
      </c>
      <c r="D10" s="17"/>
      <c r="E10" s="18">
        <f>SUMIFS(Tabell2[Beløp],Tabell2[Konto],C10, Tabell2[Prosjekt], $D$3)</f>
        <v>0</v>
      </c>
      <c r="F10" s="29"/>
      <c r="H10" s="17" t="str">
        <f>Kontoplan!C8</f>
        <v>MVA-kompensasjon</v>
      </c>
      <c r="I10" s="17">
        <f>Kontoplan!B8</f>
        <v>3240</v>
      </c>
      <c r="J10" s="17"/>
      <c r="K10" s="18">
        <f>SUMIFS(Tabell2[Beløp],Tabell2[Konto],I10, Tabell2[Prosjekt], $J$3)</f>
        <v>0</v>
      </c>
      <c r="L10" s="29"/>
      <c r="M10" s="17" t="str">
        <f>Kontoplan!C8</f>
        <v>MVA-kompensasjon</v>
      </c>
      <c r="N10" s="17">
        <f>Kontoplan!B8</f>
        <v>3240</v>
      </c>
      <c r="O10" s="17"/>
      <c r="P10" s="18">
        <f>SUMIFS(Tabell2[Beløp],Tabell2[Konto],N10, Tabell2[Prosjekt], $O$3)</f>
        <v>0</v>
      </c>
      <c r="Q10" s="29"/>
      <c r="R10" s="17" t="str">
        <f>Kontoplan!C8</f>
        <v>MVA-kompensasjon</v>
      </c>
      <c r="S10" s="17">
        <f>Kontoplan!B8</f>
        <v>3240</v>
      </c>
      <c r="T10" s="17"/>
      <c r="U10" s="18">
        <f>SUMIFS(Tabell2[Beløp],Tabell2[Konto],S10, Tabell2[Prosjekt], $T$3)</f>
        <v>0</v>
      </c>
      <c r="V10" s="29"/>
      <c r="W10" s="17" t="str">
        <f>Kontoplan!C8</f>
        <v>MVA-kompensasjon</v>
      </c>
      <c r="X10" s="17">
        <f>Kontoplan!B8</f>
        <v>3240</v>
      </c>
      <c r="Y10" s="17"/>
      <c r="Z10" s="18">
        <f>SUMIFS(Tabell2[Beløp],Tabell2[Konto],X10, Tabell2[Prosjekt], $Y$3)</f>
        <v>0</v>
      </c>
      <c r="AA10" s="29"/>
      <c r="AB10" s="17" t="str">
        <f>Kontoplan!C8</f>
        <v>MVA-kompensasjon</v>
      </c>
      <c r="AC10" s="17">
        <f>Kontoplan!B8</f>
        <v>3240</v>
      </c>
      <c r="AD10" s="17"/>
      <c r="AE10" s="18">
        <f>SUMIFS(Tabell2[Beløp],Tabell2[Konto],AC10, Tabell2[Prosjekt], $AD$3)</f>
        <v>0</v>
      </c>
      <c r="AF10" s="29"/>
      <c r="AG10" s="17" t="str">
        <f>Kontoplan!C8</f>
        <v>MVA-kompensasjon</v>
      </c>
      <c r="AH10" s="17">
        <f>Kontoplan!B8</f>
        <v>3240</v>
      </c>
      <c r="AI10" s="17"/>
      <c r="AJ10" s="18">
        <f>SUMIFS(Tabell2[Beløp],Tabell2[Konto],AH10, Tabell2[Prosjekt], $AI$3)</f>
        <v>0</v>
      </c>
      <c r="AK10" s="29"/>
      <c r="AL10" s="17" t="str">
        <f>Kontoplan!C8</f>
        <v>MVA-kompensasjon</v>
      </c>
      <c r="AM10" s="17">
        <f>Kontoplan!B8</f>
        <v>3240</v>
      </c>
      <c r="AN10" s="17"/>
      <c r="AO10" s="18">
        <f>SUMIFS(Tabell2[Beløp],Tabell2[Konto],AM10, Tabell2[Prosjekt], $AN$3)</f>
        <v>0</v>
      </c>
      <c r="AP10" s="29"/>
    </row>
    <row r="11" spans="2:42" ht="15" x14ac:dyDescent="0.25">
      <c r="B11" s="17" t="str">
        <f>Kontoplan!C9</f>
        <v>Prosjektinntekter</v>
      </c>
      <c r="C11" s="17">
        <f>Kontoplan!B9</f>
        <v>3250</v>
      </c>
      <c r="D11" s="17"/>
      <c r="E11" s="18">
        <f>SUMIFS(Tabell2[Beløp],Tabell2[Konto],C11, Tabell2[Prosjekt], $D$3)</f>
        <v>0</v>
      </c>
      <c r="F11" s="29"/>
      <c r="H11" s="17" t="str">
        <f>Kontoplan!C9</f>
        <v>Prosjektinntekter</v>
      </c>
      <c r="I11" s="17">
        <f>Kontoplan!B9</f>
        <v>3250</v>
      </c>
      <c r="J11" s="17"/>
      <c r="K11" s="18">
        <f>SUMIFS(Tabell2[Beløp],Tabell2[Konto],I11, Tabell2[Prosjekt], $J$3)</f>
        <v>0</v>
      </c>
      <c r="L11" s="29"/>
      <c r="M11" s="17" t="str">
        <f>Kontoplan!C9</f>
        <v>Prosjektinntekter</v>
      </c>
      <c r="N11" s="17">
        <f>Kontoplan!B9</f>
        <v>3250</v>
      </c>
      <c r="O11" s="17"/>
      <c r="P11" s="18">
        <f>SUMIFS(Tabell2[Beløp],Tabell2[Konto],N11, Tabell2[Prosjekt], $O$3)</f>
        <v>0</v>
      </c>
      <c r="Q11" s="29"/>
      <c r="R11" s="17" t="str">
        <f>Kontoplan!C9</f>
        <v>Prosjektinntekter</v>
      </c>
      <c r="S11" s="17">
        <f>Kontoplan!B9</f>
        <v>3250</v>
      </c>
      <c r="T11" s="17"/>
      <c r="U11" s="18">
        <f>SUMIFS(Tabell2[Beløp],Tabell2[Konto],S11, Tabell2[Prosjekt], $T$3)</f>
        <v>0</v>
      </c>
      <c r="V11" s="29"/>
      <c r="W11" s="17" t="str">
        <f>Kontoplan!C9</f>
        <v>Prosjektinntekter</v>
      </c>
      <c r="X11" s="17">
        <f>Kontoplan!B9</f>
        <v>3250</v>
      </c>
      <c r="Y11" s="17"/>
      <c r="Z11" s="18">
        <f>SUMIFS(Tabell2[Beløp],Tabell2[Konto],X11, Tabell2[Prosjekt], $Y$3)</f>
        <v>0</v>
      </c>
      <c r="AA11" s="29"/>
      <c r="AB11" s="17" t="str">
        <f>Kontoplan!C9</f>
        <v>Prosjektinntekter</v>
      </c>
      <c r="AC11" s="17">
        <f>Kontoplan!B9</f>
        <v>3250</v>
      </c>
      <c r="AD11" s="17"/>
      <c r="AE11" s="18">
        <f>SUMIFS(Tabell2[Beløp],Tabell2[Konto],AC11, Tabell2[Prosjekt], $AD$3)</f>
        <v>0</v>
      </c>
      <c r="AF11" s="29"/>
      <c r="AG11" s="17" t="str">
        <f>Kontoplan!C9</f>
        <v>Prosjektinntekter</v>
      </c>
      <c r="AH11" s="17">
        <f>Kontoplan!B9</f>
        <v>3250</v>
      </c>
      <c r="AI11" s="17"/>
      <c r="AJ11" s="18">
        <f>SUMIFS(Tabell2[Beløp],Tabell2[Konto],AH11, Tabell2[Prosjekt], $AI$3)</f>
        <v>0</v>
      </c>
      <c r="AK11" s="29"/>
      <c r="AL11" s="17" t="str">
        <f>Kontoplan!C9</f>
        <v>Prosjektinntekter</v>
      </c>
      <c r="AM11" s="17">
        <f>Kontoplan!B9</f>
        <v>3250</v>
      </c>
      <c r="AN11" s="17"/>
      <c r="AO11" s="18">
        <f>SUMIFS(Tabell2[Beløp],Tabell2[Konto],AM11, Tabell2[Prosjekt], $AN$3)</f>
        <v>0</v>
      </c>
      <c r="AP11" s="29"/>
    </row>
    <row r="12" spans="2:42" ht="15" x14ac:dyDescent="0.25">
      <c r="B12" s="17" t="str">
        <f>Kontoplan!C10</f>
        <v>Andre inntekter</v>
      </c>
      <c r="C12" s="17">
        <f>Kontoplan!B10</f>
        <v>3290</v>
      </c>
      <c r="D12" s="17"/>
      <c r="E12" s="18">
        <f>SUMIFS(Tabell2[Beløp],Tabell2[Konto],C12, Tabell2[Prosjekt], $D$3)</f>
        <v>0</v>
      </c>
      <c r="F12" s="29"/>
      <c r="H12" s="17" t="str">
        <f>Kontoplan!C10</f>
        <v>Andre inntekter</v>
      </c>
      <c r="I12" s="17">
        <f>Kontoplan!B10</f>
        <v>3290</v>
      </c>
      <c r="J12" s="17"/>
      <c r="K12" s="18">
        <f>SUMIFS(Tabell2[Beløp],Tabell2[Konto],I12, Tabell2[Prosjekt], $J$3)</f>
        <v>0</v>
      </c>
      <c r="L12" s="29"/>
      <c r="M12" s="17" t="str">
        <f>Kontoplan!C10</f>
        <v>Andre inntekter</v>
      </c>
      <c r="N12" s="17">
        <f>Kontoplan!B10</f>
        <v>3290</v>
      </c>
      <c r="O12" s="17"/>
      <c r="P12" s="18">
        <f>SUMIFS(Tabell2[Beløp],Tabell2[Konto],N12, Tabell2[Prosjekt], $O$3)</f>
        <v>0</v>
      </c>
      <c r="Q12" s="29"/>
      <c r="R12" s="17" t="str">
        <f>Kontoplan!C10</f>
        <v>Andre inntekter</v>
      </c>
      <c r="S12" s="17">
        <f>Kontoplan!B10</f>
        <v>3290</v>
      </c>
      <c r="T12" s="17"/>
      <c r="U12" s="18">
        <f>SUMIFS(Tabell2[Beløp],Tabell2[Konto],S12, Tabell2[Prosjekt], $T$3)</f>
        <v>0</v>
      </c>
      <c r="V12" s="29"/>
      <c r="W12" s="17" t="str">
        <f>Kontoplan!C10</f>
        <v>Andre inntekter</v>
      </c>
      <c r="X12" s="17">
        <f>Kontoplan!B10</f>
        <v>3290</v>
      </c>
      <c r="Y12" s="17"/>
      <c r="Z12" s="18">
        <f>SUMIFS(Tabell2[Beløp],Tabell2[Konto],X12, Tabell2[Prosjekt], $Y$3)</f>
        <v>0</v>
      </c>
      <c r="AA12" s="29"/>
      <c r="AB12" s="17" t="str">
        <f>Kontoplan!C10</f>
        <v>Andre inntekter</v>
      </c>
      <c r="AC12" s="17">
        <f>Kontoplan!B10</f>
        <v>3290</v>
      </c>
      <c r="AD12" s="17"/>
      <c r="AE12" s="18">
        <f>SUMIFS(Tabell2[Beløp],Tabell2[Konto],AC12, Tabell2[Prosjekt], $AD$3)</f>
        <v>0</v>
      </c>
      <c r="AF12" s="29"/>
      <c r="AG12" s="17" t="str">
        <f>Kontoplan!C10</f>
        <v>Andre inntekter</v>
      </c>
      <c r="AH12" s="17">
        <f>Kontoplan!B10</f>
        <v>3290</v>
      </c>
      <c r="AI12" s="17"/>
      <c r="AJ12" s="18">
        <f>SUMIFS(Tabell2[Beløp],Tabell2[Konto],AH12, Tabell2[Prosjekt], $AI$3)</f>
        <v>0</v>
      </c>
      <c r="AK12" s="29"/>
      <c r="AL12" s="17" t="str">
        <f>Kontoplan!C10</f>
        <v>Andre inntekter</v>
      </c>
      <c r="AM12" s="17">
        <f>Kontoplan!B10</f>
        <v>3290</v>
      </c>
      <c r="AN12" s="17"/>
      <c r="AO12" s="18">
        <f>SUMIFS(Tabell2[Beløp],Tabell2[Konto],AM12, Tabell2[Prosjekt], $AN$3)</f>
        <v>0</v>
      </c>
      <c r="AP12" s="29"/>
    </row>
    <row r="13" spans="2:42" ht="15" x14ac:dyDescent="0.25">
      <c r="B13" s="17" t="str">
        <f>Kontoplan!C11</f>
        <v>Statlige demensmidler</v>
      </c>
      <c r="C13" s="17">
        <f>Kontoplan!B11</f>
        <v>3800</v>
      </c>
      <c r="D13" s="17"/>
      <c r="E13" s="18">
        <f>SUMIFS(Tabell2[Beløp],Tabell2[Konto],C13, Tabell2[Prosjekt], $D$3)</f>
        <v>0</v>
      </c>
      <c r="F13" s="29"/>
      <c r="H13" s="17" t="str">
        <f>Kontoplan!C11</f>
        <v>Statlige demensmidler</v>
      </c>
      <c r="I13" s="17">
        <f>Kontoplan!B11</f>
        <v>3800</v>
      </c>
      <c r="J13" s="17"/>
      <c r="K13" s="18">
        <f>SUMIFS(Tabell2[Beløp],Tabell2[Konto],I13, Tabell2[Prosjekt], $J$3)</f>
        <v>0</v>
      </c>
      <c r="L13" s="29"/>
      <c r="M13" s="17" t="str">
        <f>Kontoplan!C11</f>
        <v>Statlige demensmidler</v>
      </c>
      <c r="N13" s="17">
        <f>Kontoplan!B11</f>
        <v>3800</v>
      </c>
      <c r="O13" s="17"/>
      <c r="P13" s="18">
        <f>SUMIFS(Tabell2[Beløp],Tabell2[Konto],N13, Tabell2[Prosjekt], $O$3)</f>
        <v>0</v>
      </c>
      <c r="Q13" s="29"/>
      <c r="R13" s="17" t="str">
        <f>Kontoplan!C11</f>
        <v>Statlige demensmidler</v>
      </c>
      <c r="S13" s="17">
        <f>Kontoplan!B11</f>
        <v>3800</v>
      </c>
      <c r="T13" s="17"/>
      <c r="U13" s="18">
        <f>SUMIFS(Tabell2[Beløp],Tabell2[Konto],S13, Tabell2[Prosjekt], $T$3)</f>
        <v>0</v>
      </c>
      <c r="V13" s="29"/>
      <c r="W13" s="17" t="str">
        <f>Kontoplan!C11</f>
        <v>Statlige demensmidler</v>
      </c>
      <c r="X13" s="17">
        <f>Kontoplan!B11</f>
        <v>3800</v>
      </c>
      <c r="Y13" s="17"/>
      <c r="Z13" s="18">
        <f>SUMIFS(Tabell2[Beløp],Tabell2[Konto],X13, Tabell2[Prosjekt], $Y$3)</f>
        <v>0</v>
      </c>
      <c r="AA13" s="29"/>
      <c r="AB13" s="17" t="str">
        <f>Kontoplan!C11</f>
        <v>Statlige demensmidler</v>
      </c>
      <c r="AC13" s="17">
        <f>Kontoplan!B11</f>
        <v>3800</v>
      </c>
      <c r="AD13" s="17"/>
      <c r="AE13" s="18">
        <f>SUMIFS(Tabell2[Beløp],Tabell2[Konto],AC13, Tabell2[Prosjekt], $AD$3)</f>
        <v>0</v>
      </c>
      <c r="AF13" s="29"/>
      <c r="AG13" s="17" t="str">
        <f>Kontoplan!C11</f>
        <v>Statlige demensmidler</v>
      </c>
      <c r="AH13" s="17">
        <f>Kontoplan!B11</f>
        <v>3800</v>
      </c>
      <c r="AI13" s="17"/>
      <c r="AJ13" s="18">
        <f>SUMIFS(Tabell2[Beløp],Tabell2[Konto],AH13, Tabell2[Prosjekt], $AI$3)</f>
        <v>0</v>
      </c>
      <c r="AK13" s="29"/>
      <c r="AL13" s="17" t="str">
        <f>Kontoplan!C11</f>
        <v>Statlige demensmidler</v>
      </c>
      <c r="AM13" s="17">
        <f>Kontoplan!B11</f>
        <v>3800</v>
      </c>
      <c r="AN13" s="17"/>
      <c r="AO13" s="18">
        <f>SUMIFS(Tabell2[Beløp],Tabell2[Konto],AM13, Tabell2[Prosjekt], $AN$3)</f>
        <v>0</v>
      </c>
      <c r="AP13" s="29"/>
    </row>
    <row r="14" spans="2:42" ht="15" x14ac:dyDescent="0.25">
      <c r="B14" s="17" t="str">
        <f>Kontoplan!C12</f>
        <v>Demensaksjonsmidler</v>
      </c>
      <c r="C14" s="17">
        <f>Kontoplan!B12</f>
        <v>3810</v>
      </c>
      <c r="D14" s="17"/>
      <c r="E14" s="18">
        <f>SUMIFS(Tabell2[Beløp],Tabell2[Konto],C14, Tabell2[Prosjekt], $D$3)</f>
        <v>0</v>
      </c>
      <c r="F14" s="29"/>
      <c r="H14" s="17" t="str">
        <f>Kontoplan!C12</f>
        <v>Demensaksjonsmidler</v>
      </c>
      <c r="I14" s="17">
        <f>Kontoplan!B12</f>
        <v>3810</v>
      </c>
      <c r="J14" s="17"/>
      <c r="K14" s="18">
        <f>SUMIFS(Tabell2[Beløp],Tabell2[Konto],I14, Tabell2[Prosjekt], $J$3)</f>
        <v>0</v>
      </c>
      <c r="L14" s="29"/>
      <c r="M14" s="17" t="str">
        <f>Kontoplan!C12</f>
        <v>Demensaksjonsmidler</v>
      </c>
      <c r="N14" s="17">
        <f>Kontoplan!B12</f>
        <v>3810</v>
      </c>
      <c r="O14" s="17"/>
      <c r="P14" s="18">
        <f>SUMIFS(Tabell2[Beløp],Tabell2[Konto],N14, Tabell2[Prosjekt], $O$3)</f>
        <v>0</v>
      </c>
      <c r="Q14" s="29"/>
      <c r="R14" s="17" t="str">
        <f>Kontoplan!C12</f>
        <v>Demensaksjonsmidler</v>
      </c>
      <c r="S14" s="17">
        <f>Kontoplan!B12</f>
        <v>3810</v>
      </c>
      <c r="T14" s="17"/>
      <c r="U14" s="18">
        <f>SUMIFS(Tabell2[Beløp],Tabell2[Konto],S14, Tabell2[Prosjekt], $T$3)</f>
        <v>0</v>
      </c>
      <c r="V14" s="29"/>
      <c r="W14" s="17" t="str">
        <f>Kontoplan!C12</f>
        <v>Demensaksjonsmidler</v>
      </c>
      <c r="X14" s="17">
        <f>Kontoplan!B12</f>
        <v>3810</v>
      </c>
      <c r="Y14" s="17"/>
      <c r="Z14" s="18">
        <f>SUMIFS(Tabell2[Beløp],Tabell2[Konto],X14, Tabell2[Prosjekt], $Y$3)</f>
        <v>0</v>
      </c>
      <c r="AA14" s="29"/>
      <c r="AB14" s="17" t="str">
        <f>Kontoplan!C12</f>
        <v>Demensaksjonsmidler</v>
      </c>
      <c r="AC14" s="17">
        <f>Kontoplan!B12</f>
        <v>3810</v>
      </c>
      <c r="AD14" s="17"/>
      <c r="AE14" s="18">
        <f>SUMIFS(Tabell2[Beløp],Tabell2[Konto],AC14, Tabell2[Prosjekt], $AD$3)</f>
        <v>0</v>
      </c>
      <c r="AF14" s="29"/>
      <c r="AG14" s="17" t="str">
        <f>Kontoplan!C12</f>
        <v>Demensaksjonsmidler</v>
      </c>
      <c r="AH14" s="17">
        <f>Kontoplan!B12</f>
        <v>3810</v>
      </c>
      <c r="AI14" s="17"/>
      <c r="AJ14" s="18">
        <f>SUMIFS(Tabell2[Beløp],Tabell2[Konto],AH14, Tabell2[Prosjekt], $AI$3)</f>
        <v>0</v>
      </c>
      <c r="AK14" s="29"/>
      <c r="AL14" s="17" t="str">
        <f>Kontoplan!C12</f>
        <v>Demensaksjonsmidler</v>
      </c>
      <c r="AM14" s="17">
        <f>Kontoplan!B12</f>
        <v>3810</v>
      </c>
      <c r="AN14" s="17"/>
      <c r="AO14" s="18">
        <f>SUMIFS(Tabell2[Beløp],Tabell2[Konto],AM14, Tabell2[Prosjekt], $AN$3)</f>
        <v>0</v>
      </c>
      <c r="AP14" s="29"/>
    </row>
    <row r="15" spans="2:42" ht="15" x14ac:dyDescent="0.25">
      <c r="B15" s="17" t="str">
        <f>Kontoplan!C13</f>
        <v>Folkehelsemidler</v>
      </c>
      <c r="C15" s="17">
        <f>Kontoplan!B13</f>
        <v>3820</v>
      </c>
      <c r="D15" s="17"/>
      <c r="E15" s="18">
        <f>SUMIFS(Tabell2[Beløp],Tabell2[Konto],C15, Tabell2[Prosjekt], $D$3)</f>
        <v>0</v>
      </c>
      <c r="F15" s="29"/>
      <c r="H15" s="17" t="str">
        <f>Kontoplan!C13</f>
        <v>Folkehelsemidler</v>
      </c>
      <c r="I15" s="17">
        <f>Kontoplan!B13</f>
        <v>3820</v>
      </c>
      <c r="J15" s="17"/>
      <c r="K15" s="18">
        <f>SUMIFS(Tabell2[Beløp],Tabell2[Konto],I15, Tabell2[Prosjekt], $J$3)</f>
        <v>0</v>
      </c>
      <c r="L15" s="29"/>
      <c r="M15" s="17" t="str">
        <f>Kontoplan!C13</f>
        <v>Folkehelsemidler</v>
      </c>
      <c r="N15" s="17">
        <f>Kontoplan!B13</f>
        <v>3820</v>
      </c>
      <c r="O15" s="17"/>
      <c r="P15" s="18">
        <f>SUMIFS(Tabell2[Beløp],Tabell2[Konto],N15, Tabell2[Prosjekt], $O$3)</f>
        <v>0</v>
      </c>
      <c r="Q15" s="29"/>
      <c r="R15" s="17" t="str">
        <f>Kontoplan!C13</f>
        <v>Folkehelsemidler</v>
      </c>
      <c r="S15" s="17">
        <f>Kontoplan!B13</f>
        <v>3820</v>
      </c>
      <c r="T15" s="17"/>
      <c r="U15" s="18">
        <f>SUMIFS(Tabell2[Beløp],Tabell2[Konto],S15, Tabell2[Prosjekt], $T$3)</f>
        <v>0</v>
      </c>
      <c r="V15" s="29"/>
      <c r="W15" s="17" t="str">
        <f>Kontoplan!C13</f>
        <v>Folkehelsemidler</v>
      </c>
      <c r="X15" s="17">
        <f>Kontoplan!B13</f>
        <v>3820</v>
      </c>
      <c r="Y15" s="17"/>
      <c r="Z15" s="18">
        <f>SUMIFS(Tabell2[Beløp],Tabell2[Konto],X15, Tabell2[Prosjekt], $Y$3)</f>
        <v>0</v>
      </c>
      <c r="AA15" s="29"/>
      <c r="AB15" s="17" t="str">
        <f>Kontoplan!C13</f>
        <v>Folkehelsemidler</v>
      </c>
      <c r="AC15" s="17">
        <f>Kontoplan!B13</f>
        <v>3820</v>
      </c>
      <c r="AD15" s="17"/>
      <c r="AE15" s="18">
        <f>SUMIFS(Tabell2[Beløp],Tabell2[Konto],AC15, Tabell2[Prosjekt], $AD$3)</f>
        <v>0</v>
      </c>
      <c r="AF15" s="29"/>
      <c r="AG15" s="17" t="str">
        <f>Kontoplan!C13</f>
        <v>Folkehelsemidler</v>
      </c>
      <c r="AH15" s="17">
        <f>Kontoplan!B13</f>
        <v>3820</v>
      </c>
      <c r="AI15" s="17"/>
      <c r="AJ15" s="18">
        <f>SUMIFS(Tabell2[Beløp],Tabell2[Konto],AH15, Tabell2[Prosjekt], $AI$3)</f>
        <v>0</v>
      </c>
      <c r="AK15" s="29"/>
      <c r="AL15" s="17" t="str">
        <f>Kontoplan!C13</f>
        <v>Folkehelsemidler</v>
      </c>
      <c r="AM15" s="17">
        <f>Kontoplan!B13</f>
        <v>3820</v>
      </c>
      <c r="AN15" s="17"/>
      <c r="AO15" s="18">
        <f>SUMIFS(Tabell2[Beløp],Tabell2[Konto],AM15, Tabell2[Prosjekt], $AN$3)</f>
        <v>0</v>
      </c>
      <c r="AP15" s="29"/>
    </row>
    <row r="16" spans="2:42" ht="15" x14ac:dyDescent="0.25">
      <c r="B16" s="17"/>
      <c r="C16" s="17"/>
      <c r="D16" s="17"/>
      <c r="E16" s="18">
        <f>SUMIFS(Tabell2[Beløp],Tabell2[Konto],C16, Tabell2[Prosjekt], $D$3)</f>
        <v>0</v>
      </c>
      <c r="F16" s="29"/>
      <c r="H16" s="17"/>
      <c r="I16" s="17"/>
      <c r="J16" s="17"/>
      <c r="K16" s="18"/>
      <c r="L16" s="29"/>
      <c r="M16" s="17"/>
      <c r="N16" s="17"/>
      <c r="O16" s="17"/>
      <c r="P16" s="18">
        <f>SUMIFS(Tabell2[Beløp],Tabell2[Konto],N16, Tabell2[Prosjekt], $O$3)</f>
        <v>0</v>
      </c>
      <c r="Q16" s="29"/>
      <c r="R16" s="17"/>
      <c r="S16" s="17"/>
      <c r="T16" s="17"/>
      <c r="U16" s="18"/>
      <c r="V16" s="29"/>
      <c r="W16" s="17"/>
      <c r="X16" s="17"/>
      <c r="Y16" s="17"/>
      <c r="Z16" s="18"/>
      <c r="AA16" s="29"/>
      <c r="AB16" s="17"/>
      <c r="AC16" s="17"/>
      <c r="AD16" s="17"/>
      <c r="AE16" s="18"/>
      <c r="AF16" s="29"/>
      <c r="AG16" s="17"/>
      <c r="AH16" s="17"/>
      <c r="AI16" s="17"/>
      <c r="AJ16" s="18"/>
      <c r="AK16" s="29"/>
      <c r="AL16" s="17"/>
      <c r="AM16" s="17"/>
      <c r="AN16" s="17"/>
      <c r="AO16" s="18"/>
      <c r="AP16" s="29"/>
    </row>
    <row r="17" spans="2:42" ht="16.8" x14ac:dyDescent="0.3">
      <c r="B17" s="20" t="s">
        <v>14</v>
      </c>
      <c r="C17" s="20"/>
      <c r="D17" s="21"/>
      <c r="E17" s="22">
        <f>SUM(E6:E15)</f>
        <v>0</v>
      </c>
      <c r="F17" s="22"/>
      <c r="H17" s="20" t="s">
        <v>14</v>
      </c>
      <c r="I17" s="20"/>
      <c r="J17" s="21"/>
      <c r="K17" s="22">
        <f>SUM(K6:K15)</f>
        <v>0</v>
      </c>
      <c r="L17" s="22"/>
      <c r="M17" s="20" t="s">
        <v>14</v>
      </c>
      <c r="N17" s="20"/>
      <c r="O17" s="21"/>
      <c r="P17" s="22">
        <f>SUM(P6:P15)</f>
        <v>0</v>
      </c>
      <c r="Q17" s="22"/>
      <c r="R17" s="20" t="s">
        <v>14</v>
      </c>
      <c r="S17" s="20"/>
      <c r="T17" s="21"/>
      <c r="U17" s="22">
        <f>SUM(U6:U15)</f>
        <v>0</v>
      </c>
      <c r="V17" s="22"/>
      <c r="W17" s="20" t="s">
        <v>14</v>
      </c>
      <c r="X17" s="20"/>
      <c r="Y17" s="21"/>
      <c r="Z17" s="22">
        <f>SUM(Z6:Z15)</f>
        <v>0</v>
      </c>
      <c r="AA17" s="22"/>
      <c r="AB17" s="20" t="s">
        <v>14</v>
      </c>
      <c r="AC17" s="20"/>
      <c r="AD17" s="21"/>
      <c r="AE17" s="22">
        <f>SUM(AE6:AE15)</f>
        <v>0</v>
      </c>
      <c r="AF17" s="22"/>
      <c r="AG17" s="20" t="s">
        <v>14</v>
      </c>
      <c r="AH17" s="20"/>
      <c r="AI17" s="21"/>
      <c r="AJ17" s="22">
        <f>SUM(AJ6:AJ15)</f>
        <v>0</v>
      </c>
      <c r="AK17" s="22"/>
      <c r="AL17" s="20" t="s">
        <v>14</v>
      </c>
      <c r="AM17" s="20"/>
      <c r="AN17" s="21"/>
      <c r="AO17" s="22">
        <f>SUM(AO6:AO15)</f>
        <v>0</v>
      </c>
      <c r="AP17" s="22"/>
    </row>
    <row r="19" spans="2:42" ht="16.8" x14ac:dyDescent="0.3">
      <c r="B19" s="19" t="s">
        <v>15</v>
      </c>
      <c r="C19" s="12"/>
      <c r="H19" s="19" t="s">
        <v>15</v>
      </c>
      <c r="I19" s="12"/>
      <c r="M19" s="19" t="s">
        <v>15</v>
      </c>
      <c r="N19" s="12"/>
      <c r="R19" s="19" t="s">
        <v>15</v>
      </c>
      <c r="S19" s="12"/>
      <c r="W19" s="19" t="s">
        <v>15</v>
      </c>
      <c r="X19" s="12"/>
      <c r="AB19" s="19" t="s">
        <v>15</v>
      </c>
      <c r="AC19" s="12"/>
      <c r="AG19" s="19" t="s">
        <v>15</v>
      </c>
      <c r="AH19" s="12"/>
      <c r="AL19" s="19" t="s">
        <v>15</v>
      </c>
      <c r="AM19" s="12"/>
    </row>
    <row r="20" spans="2:42" ht="15" x14ac:dyDescent="0.25">
      <c r="B20" s="17" t="str">
        <f>Kontoplan!C15</f>
        <v>Prosjektkostnader</v>
      </c>
      <c r="C20" s="17">
        <f>Kontoplan!B15</f>
        <v>4510</v>
      </c>
      <c r="D20" s="17"/>
      <c r="E20" s="18">
        <f>SUMIFS(Tabell2[Beløp],Tabell2[Konto],C20, Tabell2[Prosjekt], $D$3)</f>
        <v>0</v>
      </c>
      <c r="F20" s="29"/>
      <c r="H20" s="17" t="str">
        <f>Kontoplan!C15</f>
        <v>Prosjektkostnader</v>
      </c>
      <c r="I20" s="17">
        <f>Kontoplan!B15</f>
        <v>4510</v>
      </c>
      <c r="J20" s="17"/>
      <c r="K20" s="18">
        <f>SUMIFS(Tabell2[Beløp],Tabell2[Konto],I20, Tabell2[Prosjekt], $J$3)</f>
        <v>0</v>
      </c>
      <c r="L20" s="29"/>
      <c r="M20" s="17" t="str">
        <f>Kontoplan!C15</f>
        <v>Prosjektkostnader</v>
      </c>
      <c r="N20" s="17">
        <f>Kontoplan!B15</f>
        <v>4510</v>
      </c>
      <c r="O20" s="17"/>
      <c r="P20" s="18">
        <f>SUMIFS(Tabell2[Beløp],Tabell2[Konto],N20, Tabell2[Prosjekt], $O$3)</f>
        <v>0</v>
      </c>
      <c r="Q20" s="29"/>
      <c r="R20" s="17" t="str">
        <f>Kontoplan!C15</f>
        <v>Prosjektkostnader</v>
      </c>
      <c r="S20" s="17">
        <f>Kontoplan!B15</f>
        <v>4510</v>
      </c>
      <c r="T20" s="17"/>
      <c r="U20" s="18">
        <f>SUMIFS(Tabell2[Beløp],Tabell2[Konto],S20, Tabell2[Prosjekt], $T$3)</f>
        <v>0</v>
      </c>
      <c r="V20" s="29"/>
      <c r="W20" s="17" t="str">
        <f>Kontoplan!C15</f>
        <v>Prosjektkostnader</v>
      </c>
      <c r="X20" s="17">
        <f>Kontoplan!B15</f>
        <v>4510</v>
      </c>
      <c r="Y20" s="17"/>
      <c r="Z20" s="18">
        <f>SUMIFS(Tabell2[Beløp],Tabell2[Konto],X20, Tabell2[Prosjekt], $Y$3)</f>
        <v>0</v>
      </c>
      <c r="AA20" s="29"/>
      <c r="AB20" s="17" t="str">
        <f>Kontoplan!C15</f>
        <v>Prosjektkostnader</v>
      </c>
      <c r="AC20" s="17">
        <f>Kontoplan!B15</f>
        <v>4510</v>
      </c>
      <c r="AD20" s="17"/>
      <c r="AE20" s="18">
        <f>SUMIFS(Tabell2[Beløp],Tabell2[Konto],AC20, Tabell2[Prosjekt], $AD$3)</f>
        <v>0</v>
      </c>
      <c r="AF20" s="29"/>
      <c r="AG20" s="17" t="str">
        <f>Kontoplan!C15</f>
        <v>Prosjektkostnader</v>
      </c>
      <c r="AH20" s="17">
        <f>Kontoplan!B15</f>
        <v>4510</v>
      </c>
      <c r="AI20" s="17"/>
      <c r="AJ20" s="18">
        <f>SUMIFS(Tabell2[Beløp],Tabell2[Konto],AH20, Tabell2[Prosjekt], $AJ$3)</f>
        <v>0</v>
      </c>
      <c r="AK20" s="29"/>
      <c r="AL20" s="17" t="str">
        <f>Kontoplan!C15</f>
        <v>Prosjektkostnader</v>
      </c>
      <c r="AM20" s="17">
        <f>Kontoplan!B15</f>
        <v>4510</v>
      </c>
      <c r="AN20" s="17"/>
      <c r="AO20" s="18">
        <f>SUMIFS(Tabell2[Beløp],Tabell2[Konto],AM20, Tabell2[Prosjekt], $AN$3)</f>
        <v>0</v>
      </c>
      <c r="AP20" s="29"/>
    </row>
    <row r="21" spans="2:42" ht="15" x14ac:dyDescent="0.25">
      <c r="B21" s="17" t="str">
        <f>Kontoplan!C16</f>
        <v>Ledergodtgjørelse</v>
      </c>
      <c r="C21" s="17">
        <f>Kontoplan!B16</f>
        <v>5000</v>
      </c>
      <c r="D21" s="17"/>
      <c r="E21" s="18">
        <f>SUMIFS(Tabell2[Beløp],Tabell2[Konto],C21, Tabell2[Prosjekt], $D$3)</f>
        <v>0</v>
      </c>
      <c r="F21" s="29"/>
      <c r="H21" s="17" t="str">
        <f>Kontoplan!C16</f>
        <v>Ledergodtgjørelse</v>
      </c>
      <c r="I21" s="17">
        <f>Kontoplan!B16</f>
        <v>5000</v>
      </c>
      <c r="J21" s="17"/>
      <c r="K21" s="18">
        <f>SUMIFS(Tabell2[Beløp],Tabell2[Konto],I21, Tabell2[Prosjekt], $J$3)</f>
        <v>0</v>
      </c>
      <c r="L21" s="29"/>
      <c r="M21" s="17" t="str">
        <f>Kontoplan!C16</f>
        <v>Ledergodtgjørelse</v>
      </c>
      <c r="N21" s="17">
        <f>Kontoplan!B16</f>
        <v>5000</v>
      </c>
      <c r="O21" s="17"/>
      <c r="P21" s="18">
        <f>SUMIFS(Tabell2[Beløp],Tabell2[Konto],N21, Tabell2[Prosjekt], $O$3)</f>
        <v>0</v>
      </c>
      <c r="Q21" s="29"/>
      <c r="R21" s="17" t="str">
        <f>Kontoplan!C16</f>
        <v>Ledergodtgjørelse</v>
      </c>
      <c r="S21" s="17">
        <f>Kontoplan!B16</f>
        <v>5000</v>
      </c>
      <c r="T21" s="17"/>
      <c r="U21" s="18">
        <f>SUMIFS(Tabell2[Beløp],Tabell2[Konto],S21, Tabell2[Prosjekt], $T$3)</f>
        <v>0</v>
      </c>
      <c r="V21" s="29"/>
      <c r="W21" s="17" t="str">
        <f>Kontoplan!C16</f>
        <v>Ledergodtgjørelse</v>
      </c>
      <c r="X21" s="17">
        <f>Kontoplan!B16</f>
        <v>5000</v>
      </c>
      <c r="Y21" s="17"/>
      <c r="Z21" s="18">
        <f>SUMIFS(Tabell2[Beløp],Tabell2[Konto],X21, Tabell2[Prosjekt], $Y$3)</f>
        <v>0</v>
      </c>
      <c r="AA21" s="29"/>
      <c r="AB21" s="17" t="str">
        <f>Kontoplan!C16</f>
        <v>Ledergodtgjørelse</v>
      </c>
      <c r="AC21" s="17">
        <f>Kontoplan!B16</f>
        <v>5000</v>
      </c>
      <c r="AD21" s="17"/>
      <c r="AE21" s="18">
        <f>SUMIFS(Tabell2[Beløp],Tabell2[Konto],AC21, Tabell2[Prosjekt], $AD$3)</f>
        <v>0</v>
      </c>
      <c r="AF21" s="29"/>
      <c r="AG21" s="17" t="str">
        <f>Kontoplan!C16</f>
        <v>Ledergodtgjørelse</v>
      </c>
      <c r="AH21" s="17">
        <f>Kontoplan!B16</f>
        <v>5000</v>
      </c>
      <c r="AI21" s="17"/>
      <c r="AJ21" s="18">
        <f>SUMIFS(Tabell2[Beløp],Tabell2[Konto],AH21, Tabell2[Prosjekt], $AJ$3)</f>
        <v>0</v>
      </c>
      <c r="AK21" s="29"/>
      <c r="AL21" s="17" t="str">
        <f>Kontoplan!C16</f>
        <v>Ledergodtgjørelse</v>
      </c>
      <c r="AM21" s="17">
        <f>Kontoplan!B16</f>
        <v>5000</v>
      </c>
      <c r="AN21" s="17"/>
      <c r="AO21" s="18">
        <f>SUMIFS(Tabell2[Beløp],Tabell2[Konto],AM21, Tabell2[Prosjekt], $AN$3)</f>
        <v>0</v>
      </c>
      <c r="AP21" s="29"/>
    </row>
    <row r="22" spans="2:42" ht="15" x14ac:dyDescent="0.25">
      <c r="B22" s="17" t="str">
        <f>Kontoplan!C17</f>
        <v>Godtgjørelse styret</v>
      </c>
      <c r="C22" s="17">
        <f>Kontoplan!B17</f>
        <v>5001</v>
      </c>
      <c r="D22" s="17"/>
      <c r="E22" s="18">
        <f>SUMIFS(Tabell2[Beløp],Tabell2[Konto],C22, Tabell2[Prosjekt], $D$3)</f>
        <v>0</v>
      </c>
      <c r="F22" s="29"/>
      <c r="H22" s="17" t="str">
        <f>Kontoplan!C17</f>
        <v>Godtgjørelse styret</v>
      </c>
      <c r="I22" s="17">
        <f>Kontoplan!B17</f>
        <v>5001</v>
      </c>
      <c r="J22" s="17"/>
      <c r="K22" s="18">
        <f>SUMIFS(Tabell2[Beløp],Tabell2[Konto],I22, Tabell2[Prosjekt], $J$3)</f>
        <v>0</v>
      </c>
      <c r="L22" s="29"/>
      <c r="M22" s="17" t="str">
        <f>Kontoplan!C17</f>
        <v>Godtgjørelse styret</v>
      </c>
      <c r="N22" s="17">
        <f>Kontoplan!B17</f>
        <v>5001</v>
      </c>
      <c r="O22" s="17"/>
      <c r="P22" s="18">
        <f>SUMIFS(Tabell2[Beløp],Tabell2[Konto],N22, Tabell2[Prosjekt], $O$3)</f>
        <v>0</v>
      </c>
      <c r="Q22" s="29"/>
      <c r="R22" s="17" t="str">
        <f>Kontoplan!C17</f>
        <v>Godtgjørelse styret</v>
      </c>
      <c r="S22" s="17">
        <f>Kontoplan!B17</f>
        <v>5001</v>
      </c>
      <c r="T22" s="17"/>
      <c r="U22" s="18">
        <f>SUMIFS(Tabell2[Beløp],Tabell2[Konto],S22, Tabell2[Prosjekt], $T$3)</f>
        <v>0</v>
      </c>
      <c r="V22" s="29"/>
      <c r="W22" s="17" t="str">
        <f>Kontoplan!C17</f>
        <v>Godtgjørelse styret</v>
      </c>
      <c r="X22" s="17">
        <f>Kontoplan!B17</f>
        <v>5001</v>
      </c>
      <c r="Y22" s="17"/>
      <c r="Z22" s="18">
        <f>SUMIFS(Tabell2[Beløp],Tabell2[Konto],X22, Tabell2[Prosjekt], $Y$3)</f>
        <v>0</v>
      </c>
      <c r="AA22" s="29"/>
      <c r="AB22" s="17" t="str">
        <f>Kontoplan!C17</f>
        <v>Godtgjørelse styret</v>
      </c>
      <c r="AC22" s="17">
        <f>Kontoplan!B17</f>
        <v>5001</v>
      </c>
      <c r="AD22" s="17"/>
      <c r="AE22" s="18">
        <f>SUMIFS(Tabell2[Beløp],Tabell2[Konto],AC22, Tabell2[Prosjekt], $AD$3)</f>
        <v>0</v>
      </c>
      <c r="AF22" s="29"/>
      <c r="AG22" s="17" t="str">
        <f>Kontoplan!C17</f>
        <v>Godtgjørelse styret</v>
      </c>
      <c r="AH22" s="17">
        <f>Kontoplan!B17</f>
        <v>5001</v>
      </c>
      <c r="AI22" s="17"/>
      <c r="AJ22" s="18">
        <f>SUMIFS(Tabell2[Beløp],Tabell2[Konto],AH22, Tabell2[Prosjekt], $AJ$3)</f>
        <v>0</v>
      </c>
      <c r="AK22" s="29"/>
      <c r="AL22" s="17" t="str">
        <f>Kontoplan!C17</f>
        <v>Godtgjørelse styret</v>
      </c>
      <c r="AM22" s="17">
        <f>Kontoplan!B17</f>
        <v>5001</v>
      </c>
      <c r="AN22" s="17"/>
      <c r="AO22" s="18">
        <f>SUMIFS(Tabell2[Beløp],Tabell2[Konto],AM22, Tabell2[Prosjekt], $AN$3)</f>
        <v>0</v>
      </c>
      <c r="AP22" s="29"/>
    </row>
    <row r="23" spans="2:42" ht="15" x14ac:dyDescent="0.25">
      <c r="B23" s="17" t="str">
        <f>Kontoplan!C18</f>
        <v>Lokalleie</v>
      </c>
      <c r="C23" s="17">
        <f>Kontoplan!B18</f>
        <v>6300</v>
      </c>
      <c r="D23" s="17"/>
      <c r="E23" s="18">
        <f>SUMIFS(Tabell2[Beløp],Tabell2[Konto],C23, Tabell2[Prosjekt], $D$3)</f>
        <v>0</v>
      </c>
      <c r="F23" s="29"/>
      <c r="H23" s="17" t="str">
        <f>Kontoplan!C18</f>
        <v>Lokalleie</v>
      </c>
      <c r="I23" s="17">
        <f>Kontoplan!B18</f>
        <v>6300</v>
      </c>
      <c r="J23" s="17"/>
      <c r="K23" s="18">
        <f>SUMIFS(Tabell2[Beløp],Tabell2[Konto],I23, Tabell2[Prosjekt], $J$3)</f>
        <v>0</v>
      </c>
      <c r="L23" s="29"/>
      <c r="M23" s="17" t="str">
        <f>Kontoplan!C18</f>
        <v>Lokalleie</v>
      </c>
      <c r="N23" s="17">
        <f>Kontoplan!B18</f>
        <v>6300</v>
      </c>
      <c r="O23" s="17"/>
      <c r="P23" s="18">
        <f>SUMIFS(Tabell2[Beløp],Tabell2[Konto],N23, Tabell2[Prosjekt], $O$3)</f>
        <v>0</v>
      </c>
      <c r="Q23" s="29"/>
      <c r="R23" s="17" t="str">
        <f>Kontoplan!C18</f>
        <v>Lokalleie</v>
      </c>
      <c r="S23" s="17">
        <f>Kontoplan!B18</f>
        <v>6300</v>
      </c>
      <c r="T23" s="17"/>
      <c r="U23" s="18">
        <f>SUMIFS(Tabell2[Beløp],Tabell2[Konto],S23, Tabell2[Prosjekt], $T$3)</f>
        <v>0</v>
      </c>
      <c r="V23" s="29"/>
      <c r="W23" s="17" t="str">
        <f>Kontoplan!C18</f>
        <v>Lokalleie</v>
      </c>
      <c r="X23" s="17">
        <f>Kontoplan!B18</f>
        <v>6300</v>
      </c>
      <c r="Y23" s="17"/>
      <c r="Z23" s="18">
        <f>SUMIFS(Tabell2[Beløp],Tabell2[Konto],X23, Tabell2[Prosjekt], $Y$3)</f>
        <v>0</v>
      </c>
      <c r="AA23" s="29"/>
      <c r="AB23" s="17" t="str">
        <f>Kontoplan!C18</f>
        <v>Lokalleie</v>
      </c>
      <c r="AC23" s="17">
        <f>Kontoplan!B18</f>
        <v>6300</v>
      </c>
      <c r="AD23" s="17"/>
      <c r="AE23" s="18">
        <f>SUMIFS(Tabell2[Beløp],Tabell2[Konto],AC23, Tabell2[Prosjekt], $AD$3)</f>
        <v>0</v>
      </c>
      <c r="AF23" s="29"/>
      <c r="AG23" s="17" t="str">
        <f>Kontoplan!C18</f>
        <v>Lokalleie</v>
      </c>
      <c r="AH23" s="17">
        <f>Kontoplan!B18</f>
        <v>6300</v>
      </c>
      <c r="AI23" s="17"/>
      <c r="AJ23" s="18">
        <f>SUMIFS(Tabell2[Beløp],Tabell2[Konto],AH23, Tabell2[Prosjekt], $AJ$3)</f>
        <v>0</v>
      </c>
      <c r="AK23" s="29"/>
      <c r="AL23" s="17" t="str">
        <f>Kontoplan!C18</f>
        <v>Lokalleie</v>
      </c>
      <c r="AM23" s="17">
        <f>Kontoplan!B18</f>
        <v>6300</v>
      </c>
      <c r="AN23" s="17"/>
      <c r="AO23" s="18">
        <f>SUMIFS(Tabell2[Beløp],Tabell2[Konto],AM23, Tabell2[Prosjekt], $AN$3)</f>
        <v>0</v>
      </c>
      <c r="AP23" s="29"/>
    </row>
    <row r="24" spans="2:42" ht="15" x14ac:dyDescent="0.25">
      <c r="B24" s="17" t="str">
        <f>Kontoplan!C19</f>
        <v>Revisjons- og regnskapshonorarer</v>
      </c>
      <c r="C24" s="17">
        <f>Kontoplan!B19</f>
        <v>6700</v>
      </c>
      <c r="D24" s="17"/>
      <c r="E24" s="18">
        <f>SUMIFS(Tabell2[Beløp],Tabell2[Konto],C24, Tabell2[Prosjekt], $D$3)</f>
        <v>0</v>
      </c>
      <c r="F24" s="29"/>
      <c r="H24" s="17" t="str">
        <f>Kontoplan!C19</f>
        <v>Revisjons- og regnskapshonorarer</v>
      </c>
      <c r="I24" s="17">
        <f>Kontoplan!B19</f>
        <v>6700</v>
      </c>
      <c r="J24" s="17"/>
      <c r="K24" s="18">
        <f>SUMIFS(Tabell2[Beløp],Tabell2[Konto],I24, Tabell2[Prosjekt], $J$3)</f>
        <v>0</v>
      </c>
      <c r="L24" s="29"/>
      <c r="M24" s="17" t="str">
        <f>Kontoplan!C19</f>
        <v>Revisjons- og regnskapshonorarer</v>
      </c>
      <c r="N24" s="17">
        <f>Kontoplan!B19</f>
        <v>6700</v>
      </c>
      <c r="O24" s="17"/>
      <c r="P24" s="18">
        <f>SUMIFS(Tabell2[Beløp],Tabell2[Konto],N24, Tabell2[Prosjekt], $O$3)</f>
        <v>0</v>
      </c>
      <c r="Q24" s="29"/>
      <c r="R24" s="17" t="str">
        <f>Kontoplan!C19</f>
        <v>Revisjons- og regnskapshonorarer</v>
      </c>
      <c r="S24" s="17">
        <f>Kontoplan!B19</f>
        <v>6700</v>
      </c>
      <c r="T24" s="17"/>
      <c r="U24" s="18">
        <f>SUMIFS(Tabell2[Beløp],Tabell2[Konto],S24, Tabell2[Prosjekt], $T$3)</f>
        <v>0</v>
      </c>
      <c r="V24" s="29"/>
      <c r="W24" s="17" t="str">
        <f>Kontoplan!C19</f>
        <v>Revisjons- og regnskapshonorarer</v>
      </c>
      <c r="X24" s="17">
        <f>Kontoplan!B19</f>
        <v>6700</v>
      </c>
      <c r="Y24" s="17"/>
      <c r="Z24" s="18">
        <f>SUMIFS(Tabell2[Beløp],Tabell2[Konto],X24, Tabell2[Prosjekt], $Y$3)</f>
        <v>0</v>
      </c>
      <c r="AA24" s="29"/>
      <c r="AB24" s="17" t="str">
        <f>Kontoplan!C19</f>
        <v>Revisjons- og regnskapshonorarer</v>
      </c>
      <c r="AC24" s="17">
        <f>Kontoplan!B19</f>
        <v>6700</v>
      </c>
      <c r="AD24" s="17"/>
      <c r="AE24" s="18">
        <f>SUMIFS(Tabell2[Beløp],Tabell2[Konto],AC24, Tabell2[Prosjekt], $AD$3)</f>
        <v>0</v>
      </c>
      <c r="AF24" s="29"/>
      <c r="AG24" s="17" t="str">
        <f>Kontoplan!C19</f>
        <v>Revisjons- og regnskapshonorarer</v>
      </c>
      <c r="AH24" s="17">
        <f>Kontoplan!B19</f>
        <v>6700</v>
      </c>
      <c r="AI24" s="17"/>
      <c r="AJ24" s="18">
        <f>SUMIFS(Tabell2[Beløp],Tabell2[Konto],AH24, Tabell2[Prosjekt], $AJ$3)</f>
        <v>0</v>
      </c>
      <c r="AK24" s="29"/>
      <c r="AL24" s="17" t="str">
        <f>Kontoplan!C19</f>
        <v>Revisjons- og regnskapshonorarer</v>
      </c>
      <c r="AM24" s="17">
        <f>Kontoplan!B19</f>
        <v>6700</v>
      </c>
      <c r="AN24" s="17"/>
      <c r="AO24" s="18">
        <f>SUMIFS(Tabell2[Beløp],Tabell2[Konto],AM24, Tabell2[Prosjekt], $AN$3)</f>
        <v>0</v>
      </c>
      <c r="AP24" s="29"/>
    </row>
    <row r="25" spans="2:42" ht="15" x14ac:dyDescent="0.25">
      <c r="B25" s="17" t="str">
        <f>Kontoplan!C20</f>
        <v>Kontorrekvisita</v>
      </c>
      <c r="C25" s="17">
        <f>Kontoplan!B20</f>
        <v>6800</v>
      </c>
      <c r="D25" s="17"/>
      <c r="E25" s="18">
        <f>SUMIFS(Tabell2[Beløp],Tabell2[Konto],C25, Tabell2[Prosjekt], $D$3)</f>
        <v>0</v>
      </c>
      <c r="F25" s="29"/>
      <c r="H25" s="17" t="str">
        <f>Kontoplan!C20</f>
        <v>Kontorrekvisita</v>
      </c>
      <c r="I25" s="17">
        <f>Kontoplan!B20</f>
        <v>6800</v>
      </c>
      <c r="J25" s="17"/>
      <c r="K25" s="18">
        <f>SUMIFS(Tabell2[Beløp],Tabell2[Konto],I25, Tabell2[Prosjekt], $J$3)</f>
        <v>0</v>
      </c>
      <c r="L25" s="29"/>
      <c r="M25" s="17" t="str">
        <f>Kontoplan!C20</f>
        <v>Kontorrekvisita</v>
      </c>
      <c r="N25" s="17">
        <f>Kontoplan!B20</f>
        <v>6800</v>
      </c>
      <c r="O25" s="17"/>
      <c r="P25" s="18">
        <f>SUMIFS(Tabell2[Beløp],Tabell2[Konto],N25, Tabell2[Prosjekt], $O$3)</f>
        <v>0</v>
      </c>
      <c r="Q25" s="29"/>
      <c r="R25" s="17" t="str">
        <f>Kontoplan!C20</f>
        <v>Kontorrekvisita</v>
      </c>
      <c r="S25" s="17">
        <f>Kontoplan!B20</f>
        <v>6800</v>
      </c>
      <c r="T25" s="17"/>
      <c r="U25" s="18">
        <f>SUMIFS(Tabell2[Beløp],Tabell2[Konto],S25, Tabell2[Prosjekt], $T$3)</f>
        <v>0</v>
      </c>
      <c r="V25" s="29"/>
      <c r="W25" s="17" t="str">
        <f>Kontoplan!C20</f>
        <v>Kontorrekvisita</v>
      </c>
      <c r="X25" s="17">
        <f>Kontoplan!B20</f>
        <v>6800</v>
      </c>
      <c r="Y25" s="17"/>
      <c r="Z25" s="18">
        <f>SUMIFS(Tabell2[Beløp],Tabell2[Konto],X25, Tabell2[Prosjekt], $Y$3)</f>
        <v>0</v>
      </c>
      <c r="AA25" s="29"/>
      <c r="AB25" s="17" t="str">
        <f>Kontoplan!C20</f>
        <v>Kontorrekvisita</v>
      </c>
      <c r="AC25" s="17">
        <f>Kontoplan!B20</f>
        <v>6800</v>
      </c>
      <c r="AD25" s="17"/>
      <c r="AE25" s="18">
        <f>SUMIFS(Tabell2[Beløp],Tabell2[Konto],AC25, Tabell2[Prosjekt], $AD$3)</f>
        <v>0</v>
      </c>
      <c r="AF25" s="29"/>
      <c r="AG25" s="17" t="str">
        <f>Kontoplan!C20</f>
        <v>Kontorrekvisita</v>
      </c>
      <c r="AH25" s="17">
        <f>Kontoplan!B20</f>
        <v>6800</v>
      </c>
      <c r="AI25" s="17"/>
      <c r="AJ25" s="18">
        <f>SUMIFS(Tabell2[Beløp],Tabell2[Konto],AH25, Tabell2[Prosjekt], $AJ$3)</f>
        <v>0</v>
      </c>
      <c r="AK25" s="29"/>
      <c r="AL25" s="17" t="str">
        <f>Kontoplan!C20</f>
        <v>Kontorrekvisita</v>
      </c>
      <c r="AM25" s="17">
        <f>Kontoplan!B20</f>
        <v>6800</v>
      </c>
      <c r="AN25" s="17"/>
      <c r="AO25" s="18">
        <f>SUMIFS(Tabell2[Beløp],Tabell2[Konto],AM25, Tabell2[Prosjekt], $AN$3)</f>
        <v>0</v>
      </c>
      <c r="AP25" s="29"/>
    </row>
    <row r="26" spans="2:42" ht="15" x14ac:dyDescent="0.25">
      <c r="B26" s="17" t="str">
        <f>Kontoplan!C21</f>
        <v>Trykksaker (brosjyrer, plakater m.m.)</v>
      </c>
      <c r="C26" s="17">
        <f>Kontoplan!B21</f>
        <v>6820</v>
      </c>
      <c r="D26" s="17"/>
      <c r="E26" s="18">
        <f>SUMIFS(Tabell2[Beløp],Tabell2[Konto],C26, Tabell2[Prosjekt], $D$3)</f>
        <v>0</v>
      </c>
      <c r="F26" s="29"/>
      <c r="H26" s="17" t="str">
        <f>Kontoplan!C21</f>
        <v>Trykksaker (brosjyrer, plakater m.m.)</v>
      </c>
      <c r="I26" s="17">
        <f>Kontoplan!B21</f>
        <v>6820</v>
      </c>
      <c r="J26" s="17"/>
      <c r="K26" s="18">
        <f>SUMIFS(Tabell2[Beløp],Tabell2[Konto],I26, Tabell2[Prosjekt], $J$3)</f>
        <v>0</v>
      </c>
      <c r="L26" s="29"/>
      <c r="M26" s="17" t="str">
        <f>Kontoplan!C21</f>
        <v>Trykksaker (brosjyrer, plakater m.m.)</v>
      </c>
      <c r="N26" s="17">
        <f>Kontoplan!B21</f>
        <v>6820</v>
      </c>
      <c r="O26" s="17"/>
      <c r="P26" s="18">
        <f>SUMIFS(Tabell2[Beløp],Tabell2[Konto],N26, Tabell2[Prosjekt], $O$3)</f>
        <v>0</v>
      </c>
      <c r="Q26" s="29"/>
      <c r="R26" s="17" t="str">
        <f>Kontoplan!C21</f>
        <v>Trykksaker (brosjyrer, plakater m.m.)</v>
      </c>
      <c r="S26" s="17">
        <f>Kontoplan!B21</f>
        <v>6820</v>
      </c>
      <c r="T26" s="17"/>
      <c r="U26" s="18">
        <f>SUMIFS(Tabell2[Beløp],Tabell2[Konto],S26, Tabell2[Prosjekt], $T$3)</f>
        <v>0</v>
      </c>
      <c r="V26" s="29"/>
      <c r="W26" s="17" t="str">
        <f>Kontoplan!C21</f>
        <v>Trykksaker (brosjyrer, plakater m.m.)</v>
      </c>
      <c r="X26" s="17">
        <f>Kontoplan!B21</f>
        <v>6820</v>
      </c>
      <c r="Y26" s="17"/>
      <c r="Z26" s="18">
        <f>SUMIFS(Tabell2[Beløp],Tabell2[Konto],X26, Tabell2[Prosjekt], $Y$3)</f>
        <v>0</v>
      </c>
      <c r="AA26" s="29"/>
      <c r="AB26" s="17" t="str">
        <f>Kontoplan!C21</f>
        <v>Trykksaker (brosjyrer, plakater m.m.)</v>
      </c>
      <c r="AC26" s="17">
        <f>Kontoplan!B21</f>
        <v>6820</v>
      </c>
      <c r="AD26" s="17"/>
      <c r="AE26" s="18">
        <f>SUMIFS(Tabell2[Beløp],Tabell2[Konto],AC26, Tabell2[Prosjekt], $AD$3)</f>
        <v>0</v>
      </c>
      <c r="AF26" s="29"/>
      <c r="AG26" s="17" t="str">
        <f>Kontoplan!C21</f>
        <v>Trykksaker (brosjyrer, plakater m.m.)</v>
      </c>
      <c r="AH26" s="17">
        <f>Kontoplan!B21</f>
        <v>6820</v>
      </c>
      <c r="AI26" s="17"/>
      <c r="AJ26" s="18">
        <f>SUMIFS(Tabell2[Beløp],Tabell2[Konto],AH26, Tabell2[Prosjekt], $AJ$3)</f>
        <v>0</v>
      </c>
      <c r="AK26" s="29"/>
      <c r="AL26" s="17" t="str">
        <f>Kontoplan!C21</f>
        <v>Trykksaker (brosjyrer, plakater m.m.)</v>
      </c>
      <c r="AM26" s="17">
        <f>Kontoplan!B21</f>
        <v>6820</v>
      </c>
      <c r="AN26" s="17"/>
      <c r="AO26" s="18">
        <f>SUMIFS(Tabell2[Beløp],Tabell2[Konto],AM26, Tabell2[Prosjekt], $AN$3)</f>
        <v>0</v>
      </c>
      <c r="AP26" s="29"/>
    </row>
    <row r="27" spans="2:42" ht="15" x14ac:dyDescent="0.25">
      <c r="B27" s="17" t="str">
        <f>Kontoplan!C22</f>
        <v>Kurs- og møteavgifter</v>
      </c>
      <c r="C27" s="17">
        <f>Kontoplan!B22</f>
        <v>6860</v>
      </c>
      <c r="D27" s="17"/>
      <c r="E27" s="18">
        <f>SUMIFS(Tabell2[Beløp],Tabell2[Konto],C27, Tabell2[Prosjekt], $D$3)</f>
        <v>0</v>
      </c>
      <c r="F27" s="29"/>
      <c r="H27" s="17" t="str">
        <f>Kontoplan!C22</f>
        <v>Kurs- og møteavgifter</v>
      </c>
      <c r="I27" s="17">
        <f>Kontoplan!B22</f>
        <v>6860</v>
      </c>
      <c r="J27" s="17"/>
      <c r="K27" s="18">
        <f>SUMIFS(Tabell2[Beløp],Tabell2[Konto],I27, Tabell2[Prosjekt], $J$3)</f>
        <v>0</v>
      </c>
      <c r="L27" s="29"/>
      <c r="M27" s="17" t="str">
        <f>Kontoplan!C22</f>
        <v>Kurs- og møteavgifter</v>
      </c>
      <c r="N27" s="17">
        <f>Kontoplan!B22</f>
        <v>6860</v>
      </c>
      <c r="O27" s="17"/>
      <c r="P27" s="18">
        <f>SUMIFS(Tabell2[Beløp],Tabell2[Konto],N27, Tabell2[Prosjekt], $O$3)</f>
        <v>0</v>
      </c>
      <c r="Q27" s="29"/>
      <c r="R27" s="17" t="str">
        <f>Kontoplan!C22</f>
        <v>Kurs- og møteavgifter</v>
      </c>
      <c r="S27" s="17">
        <f>Kontoplan!B22</f>
        <v>6860</v>
      </c>
      <c r="T27" s="17"/>
      <c r="U27" s="18">
        <f>SUMIFS(Tabell2[Beløp],Tabell2[Konto],S27, Tabell2[Prosjekt], $T$3)</f>
        <v>0</v>
      </c>
      <c r="V27" s="29"/>
      <c r="W27" s="17" t="str">
        <f>Kontoplan!C22</f>
        <v>Kurs- og møteavgifter</v>
      </c>
      <c r="X27" s="17">
        <f>Kontoplan!B22</f>
        <v>6860</v>
      </c>
      <c r="Y27" s="17"/>
      <c r="Z27" s="18">
        <f>SUMIFS(Tabell2[Beløp],Tabell2[Konto],X27, Tabell2[Prosjekt], $Y$3)</f>
        <v>0</v>
      </c>
      <c r="AA27" s="29"/>
      <c r="AB27" s="17" t="str">
        <f>Kontoplan!C22</f>
        <v>Kurs- og møteavgifter</v>
      </c>
      <c r="AC27" s="17">
        <f>Kontoplan!B22</f>
        <v>6860</v>
      </c>
      <c r="AD27" s="17"/>
      <c r="AE27" s="18">
        <f>SUMIFS(Tabell2[Beløp],Tabell2[Konto],AC27, Tabell2[Prosjekt], $AD$3)</f>
        <v>0</v>
      </c>
      <c r="AF27" s="29"/>
      <c r="AG27" s="17" t="str">
        <f>Kontoplan!C22</f>
        <v>Kurs- og møteavgifter</v>
      </c>
      <c r="AH27" s="17">
        <f>Kontoplan!B22</f>
        <v>6860</v>
      </c>
      <c r="AI27" s="17"/>
      <c r="AJ27" s="18">
        <f>SUMIFS(Tabell2[Beløp],Tabell2[Konto],AH27, Tabell2[Prosjekt], $AJ$3)</f>
        <v>0</v>
      </c>
      <c r="AK27" s="29"/>
      <c r="AL27" s="17" t="str">
        <f>Kontoplan!C22</f>
        <v>Kurs- og møteavgifter</v>
      </c>
      <c r="AM27" s="17">
        <f>Kontoplan!B22</f>
        <v>6860</v>
      </c>
      <c r="AN27" s="17"/>
      <c r="AO27" s="18">
        <f>SUMIFS(Tabell2[Beløp],Tabell2[Konto],AM27, Tabell2[Prosjekt], $AN$3)</f>
        <v>0</v>
      </c>
      <c r="AP27" s="29"/>
    </row>
    <row r="28" spans="2:42" ht="15" x14ac:dyDescent="0.25">
      <c r="B28" s="17" t="str">
        <f>Kontoplan!C23</f>
        <v>Telefon</v>
      </c>
      <c r="C28" s="17">
        <f>Kontoplan!B23</f>
        <v>6940</v>
      </c>
      <c r="D28" s="17"/>
      <c r="E28" s="18">
        <f>SUMIFS(Tabell2[Beløp],Tabell2[Konto],C28, Tabell2[Prosjekt], $D$3)</f>
        <v>0</v>
      </c>
      <c r="F28" s="29"/>
      <c r="H28" s="17" t="str">
        <f>Kontoplan!C23</f>
        <v>Telefon</v>
      </c>
      <c r="I28" s="17">
        <f>Kontoplan!B23</f>
        <v>6940</v>
      </c>
      <c r="J28" s="17"/>
      <c r="K28" s="18">
        <f>SUMIFS(Tabell2[Beløp],Tabell2[Konto],I28, Tabell2[Prosjekt], $J$3)</f>
        <v>0</v>
      </c>
      <c r="L28" s="29"/>
      <c r="M28" s="17" t="str">
        <f>Kontoplan!C23</f>
        <v>Telefon</v>
      </c>
      <c r="N28" s="17">
        <f>Kontoplan!B23</f>
        <v>6940</v>
      </c>
      <c r="O28" s="17"/>
      <c r="P28" s="18">
        <f>SUMIFS(Tabell2[Beløp],Tabell2[Konto],N28, Tabell2[Prosjekt], $O$3)</f>
        <v>0</v>
      </c>
      <c r="Q28" s="29"/>
      <c r="R28" s="17" t="str">
        <f>Kontoplan!C23</f>
        <v>Telefon</v>
      </c>
      <c r="S28" s="17">
        <f>Kontoplan!B23</f>
        <v>6940</v>
      </c>
      <c r="T28" s="17"/>
      <c r="U28" s="18">
        <f>SUMIFS(Tabell2[Beløp],Tabell2[Konto],S28, Tabell2[Prosjekt], $T$3)</f>
        <v>0</v>
      </c>
      <c r="V28" s="29"/>
      <c r="W28" s="17" t="str">
        <f>Kontoplan!C23</f>
        <v>Telefon</v>
      </c>
      <c r="X28" s="17">
        <f>Kontoplan!B23</f>
        <v>6940</v>
      </c>
      <c r="Y28" s="17"/>
      <c r="Z28" s="18">
        <f>SUMIFS(Tabell2[Beløp],Tabell2[Konto],X28, Tabell2[Prosjekt], $Y$3)</f>
        <v>0</v>
      </c>
      <c r="AA28" s="29"/>
      <c r="AB28" s="17" t="str">
        <f>Kontoplan!C23</f>
        <v>Telefon</v>
      </c>
      <c r="AC28" s="17">
        <f>Kontoplan!B23</f>
        <v>6940</v>
      </c>
      <c r="AD28" s="17"/>
      <c r="AE28" s="18">
        <f>SUMIFS(Tabell2[Beløp],Tabell2[Konto],AC28, Tabell2[Prosjekt], $AD$3)</f>
        <v>0</v>
      </c>
      <c r="AF28" s="29"/>
      <c r="AG28" s="17" t="str">
        <f>Kontoplan!C23</f>
        <v>Telefon</v>
      </c>
      <c r="AH28" s="17">
        <f>Kontoplan!B23</f>
        <v>6940</v>
      </c>
      <c r="AI28" s="17"/>
      <c r="AJ28" s="18">
        <f>SUMIFS(Tabell2[Beløp],Tabell2[Konto],AH28, Tabell2[Prosjekt], $AJ$3)</f>
        <v>0</v>
      </c>
      <c r="AK28" s="29"/>
      <c r="AL28" s="17" t="str">
        <f>Kontoplan!C23</f>
        <v>Telefon</v>
      </c>
      <c r="AM28" s="17">
        <f>Kontoplan!B23</f>
        <v>6940</v>
      </c>
      <c r="AN28" s="17"/>
      <c r="AO28" s="18">
        <f>SUMIFS(Tabell2[Beløp],Tabell2[Konto],AM28, Tabell2[Prosjekt], $AN$3)</f>
        <v>0</v>
      </c>
      <c r="AP28" s="29"/>
    </row>
    <row r="29" spans="2:42" ht="15" x14ac:dyDescent="0.25">
      <c r="B29" s="17" t="str">
        <f>Kontoplan!C24</f>
        <v>Reisekostnader, ikke oppgavepliktig</v>
      </c>
      <c r="C29" s="17">
        <f>Kontoplan!B24</f>
        <v>7140</v>
      </c>
      <c r="D29" s="17"/>
      <c r="E29" s="18">
        <f>SUMIFS(Tabell2[Beløp],Tabell2[Konto],C29, Tabell2[Prosjekt], $D$3)</f>
        <v>0</v>
      </c>
      <c r="F29" s="29"/>
      <c r="H29" s="17" t="str">
        <f>Kontoplan!C24</f>
        <v>Reisekostnader, ikke oppgavepliktig</v>
      </c>
      <c r="I29" s="17">
        <f>Kontoplan!B24</f>
        <v>7140</v>
      </c>
      <c r="J29" s="17"/>
      <c r="K29" s="18">
        <f>SUMIFS(Tabell2[Beløp],Tabell2[Konto],I29, Tabell2[Prosjekt], $J$3)</f>
        <v>0</v>
      </c>
      <c r="L29" s="29"/>
      <c r="M29" s="17" t="str">
        <f>Kontoplan!C24</f>
        <v>Reisekostnader, ikke oppgavepliktig</v>
      </c>
      <c r="N29" s="17">
        <f>Kontoplan!B24</f>
        <v>7140</v>
      </c>
      <c r="O29" s="17"/>
      <c r="P29" s="18">
        <f>SUMIFS(Tabell2[Beløp],Tabell2[Konto],N29, Tabell2[Prosjekt], $O$3)</f>
        <v>0</v>
      </c>
      <c r="Q29" s="29"/>
      <c r="R29" s="17" t="str">
        <f>Kontoplan!C24</f>
        <v>Reisekostnader, ikke oppgavepliktig</v>
      </c>
      <c r="S29" s="17">
        <f>Kontoplan!B24</f>
        <v>7140</v>
      </c>
      <c r="T29" s="17"/>
      <c r="U29" s="18">
        <f>SUMIFS(Tabell2[Beløp],Tabell2[Konto],S29, Tabell2[Prosjekt], $T$3)</f>
        <v>0</v>
      </c>
      <c r="V29" s="29"/>
      <c r="W29" s="17" t="str">
        <f>Kontoplan!C24</f>
        <v>Reisekostnader, ikke oppgavepliktig</v>
      </c>
      <c r="X29" s="17">
        <f>Kontoplan!B24</f>
        <v>7140</v>
      </c>
      <c r="Y29" s="17"/>
      <c r="Z29" s="18">
        <f>SUMIFS(Tabell2[Beløp],Tabell2[Konto],X29, Tabell2[Prosjekt], $Y$3)</f>
        <v>0</v>
      </c>
      <c r="AA29" s="29"/>
      <c r="AB29" s="17" t="str">
        <f>Kontoplan!C24</f>
        <v>Reisekostnader, ikke oppgavepliktig</v>
      </c>
      <c r="AC29" s="17">
        <f>Kontoplan!B24</f>
        <v>7140</v>
      </c>
      <c r="AD29" s="17"/>
      <c r="AE29" s="18">
        <f>SUMIFS(Tabell2[Beløp],Tabell2[Konto],AC29, Tabell2[Prosjekt], $AD$3)</f>
        <v>0</v>
      </c>
      <c r="AF29" s="29"/>
      <c r="AG29" s="17" t="str">
        <f>Kontoplan!C24</f>
        <v>Reisekostnader, ikke oppgavepliktig</v>
      </c>
      <c r="AH29" s="17">
        <f>Kontoplan!B24</f>
        <v>7140</v>
      </c>
      <c r="AI29" s="17"/>
      <c r="AJ29" s="18">
        <f>SUMIFS(Tabell2[Beløp],Tabell2[Konto],AH29, Tabell2[Prosjekt], $AJ$3)</f>
        <v>0</v>
      </c>
      <c r="AK29" s="29"/>
      <c r="AL29" s="17" t="str">
        <f>Kontoplan!C24</f>
        <v>Reisekostnader, ikke oppgavepliktig</v>
      </c>
      <c r="AM29" s="17">
        <f>Kontoplan!B24</f>
        <v>7140</v>
      </c>
      <c r="AN29" s="17"/>
      <c r="AO29" s="18">
        <f>SUMIFS(Tabell2[Beløp],Tabell2[Konto],AM29, Tabell2[Prosjekt], $AN$3)</f>
        <v>0</v>
      </c>
      <c r="AP29" s="29"/>
    </row>
    <row r="30" spans="2:42" ht="15" x14ac:dyDescent="0.25">
      <c r="B30" s="17" t="str">
        <f>Kontoplan!C25</f>
        <v>Annonsering</v>
      </c>
      <c r="C30" s="17">
        <f>Kontoplan!B25</f>
        <v>7320</v>
      </c>
      <c r="D30" s="17"/>
      <c r="E30" s="18">
        <f>SUMIFS(Tabell2[Beløp],Tabell2[Konto],C30, Tabell2[Prosjekt], $D$3)</f>
        <v>0</v>
      </c>
      <c r="F30" s="29"/>
      <c r="H30" s="17" t="str">
        <f>Kontoplan!C25</f>
        <v>Annonsering</v>
      </c>
      <c r="I30" s="17">
        <f>Kontoplan!B25</f>
        <v>7320</v>
      </c>
      <c r="J30" s="17"/>
      <c r="K30" s="18">
        <f>SUMIFS(Tabell2[Beløp],Tabell2[Konto],I30, Tabell2[Prosjekt], $J$3)</f>
        <v>0</v>
      </c>
      <c r="L30" s="29"/>
      <c r="M30" s="17" t="str">
        <f>Kontoplan!C25</f>
        <v>Annonsering</v>
      </c>
      <c r="N30" s="17">
        <f>Kontoplan!B25</f>
        <v>7320</v>
      </c>
      <c r="O30" s="17"/>
      <c r="P30" s="18">
        <f>SUMIFS(Tabell2[Beløp],Tabell2[Konto],N30, Tabell2[Prosjekt], $O$3)</f>
        <v>0</v>
      </c>
      <c r="Q30" s="29"/>
      <c r="R30" s="17" t="str">
        <f>Kontoplan!C25</f>
        <v>Annonsering</v>
      </c>
      <c r="S30" s="17">
        <f>Kontoplan!B25</f>
        <v>7320</v>
      </c>
      <c r="T30" s="17"/>
      <c r="U30" s="18">
        <f>SUMIFS(Tabell2[Beløp],Tabell2[Konto],S30, Tabell2[Prosjekt], $T$3)</f>
        <v>0</v>
      </c>
      <c r="V30" s="29"/>
      <c r="W30" s="17" t="str">
        <f>Kontoplan!C25</f>
        <v>Annonsering</v>
      </c>
      <c r="X30" s="17">
        <f>Kontoplan!B25</f>
        <v>7320</v>
      </c>
      <c r="Y30" s="17"/>
      <c r="Z30" s="18">
        <f>SUMIFS(Tabell2[Beløp],Tabell2[Konto],X30, Tabell2[Prosjekt], $Y$3)</f>
        <v>0</v>
      </c>
      <c r="AA30" s="29"/>
      <c r="AB30" s="17" t="str">
        <f>Kontoplan!C25</f>
        <v>Annonsering</v>
      </c>
      <c r="AC30" s="17">
        <f>Kontoplan!B25</f>
        <v>7320</v>
      </c>
      <c r="AD30" s="17"/>
      <c r="AE30" s="18">
        <f>SUMIFS(Tabell2[Beløp],Tabell2[Konto],AC30, Tabell2[Prosjekt], $AD$3)</f>
        <v>0</v>
      </c>
      <c r="AF30" s="29"/>
      <c r="AG30" s="17" t="str">
        <f>Kontoplan!C25</f>
        <v>Annonsering</v>
      </c>
      <c r="AH30" s="17">
        <f>Kontoplan!B25</f>
        <v>7320</v>
      </c>
      <c r="AI30" s="17"/>
      <c r="AJ30" s="18">
        <f>SUMIFS(Tabell2[Beløp],Tabell2[Konto],AH30, Tabell2[Prosjekt], $AJ$3)</f>
        <v>0</v>
      </c>
      <c r="AK30" s="29"/>
      <c r="AL30" s="17" t="str">
        <f>Kontoplan!C25</f>
        <v>Annonsering</v>
      </c>
      <c r="AM30" s="17">
        <f>Kontoplan!B25</f>
        <v>7320</v>
      </c>
      <c r="AN30" s="17"/>
      <c r="AO30" s="18">
        <f>SUMIFS(Tabell2[Beløp],Tabell2[Konto],AM30, Tabell2[Prosjekt], $AN$3)</f>
        <v>0</v>
      </c>
      <c r="AP30" s="29"/>
    </row>
    <row r="31" spans="2:42" ht="15" x14ac:dyDescent="0.25">
      <c r="B31" s="17" t="str">
        <f>Kontoplan!C26</f>
        <v>Gaver</v>
      </c>
      <c r="C31" s="17">
        <f>Kontoplan!B26</f>
        <v>7420</v>
      </c>
      <c r="D31" s="17"/>
      <c r="E31" s="18">
        <f>SUMIFS(Tabell2[Beløp],Tabell2[Konto],C31, Tabell2[Prosjekt], $D$3)</f>
        <v>0</v>
      </c>
      <c r="F31" s="29"/>
      <c r="H31" s="17" t="str">
        <f>Kontoplan!C26</f>
        <v>Gaver</v>
      </c>
      <c r="I31" s="17">
        <f>Kontoplan!B26</f>
        <v>7420</v>
      </c>
      <c r="J31" s="17"/>
      <c r="K31" s="18">
        <f>SUMIFS(Tabell2[Beløp],Tabell2[Konto],I31, Tabell2[Prosjekt], $J$3)</f>
        <v>0</v>
      </c>
      <c r="L31" s="29"/>
      <c r="M31" s="17" t="str">
        <f>Kontoplan!C26</f>
        <v>Gaver</v>
      </c>
      <c r="N31" s="17">
        <f>Kontoplan!B26</f>
        <v>7420</v>
      </c>
      <c r="O31" s="17"/>
      <c r="P31" s="18">
        <f>SUMIFS(Tabell2[Beløp],Tabell2[Konto],N31, Tabell2[Prosjekt], $O$3)</f>
        <v>0</v>
      </c>
      <c r="Q31" s="29"/>
      <c r="R31" s="17" t="str">
        <f>Kontoplan!C26</f>
        <v>Gaver</v>
      </c>
      <c r="S31" s="17">
        <f>Kontoplan!B26</f>
        <v>7420</v>
      </c>
      <c r="T31" s="17"/>
      <c r="U31" s="18">
        <f>SUMIFS(Tabell2[Beløp],Tabell2[Konto],S31, Tabell2[Prosjekt], $T$3)</f>
        <v>0</v>
      </c>
      <c r="V31" s="29"/>
      <c r="W31" s="17" t="str">
        <f>Kontoplan!C26</f>
        <v>Gaver</v>
      </c>
      <c r="X31" s="17">
        <f>Kontoplan!B26</f>
        <v>7420</v>
      </c>
      <c r="Y31" s="17"/>
      <c r="Z31" s="18">
        <f>SUMIFS(Tabell2[Beløp],Tabell2[Konto],X31, Tabell2[Prosjekt], $Y$3)</f>
        <v>0</v>
      </c>
      <c r="AA31" s="29"/>
      <c r="AB31" s="17" t="str">
        <f>Kontoplan!C26</f>
        <v>Gaver</v>
      </c>
      <c r="AC31" s="17">
        <f>Kontoplan!B26</f>
        <v>7420</v>
      </c>
      <c r="AD31" s="17"/>
      <c r="AE31" s="18">
        <f>SUMIFS(Tabell2[Beløp],Tabell2[Konto],AC31, Tabell2[Prosjekt], $AD$3)</f>
        <v>0</v>
      </c>
      <c r="AF31" s="29"/>
      <c r="AG31" s="17" t="str">
        <f>Kontoplan!C26</f>
        <v>Gaver</v>
      </c>
      <c r="AH31" s="17">
        <f>Kontoplan!B26</f>
        <v>7420</v>
      </c>
      <c r="AI31" s="17"/>
      <c r="AJ31" s="18">
        <f>SUMIFS(Tabell2[Beløp],Tabell2[Konto],AH31, Tabell2[Prosjekt], $AJ$3)</f>
        <v>0</v>
      </c>
      <c r="AK31" s="29"/>
      <c r="AL31" s="17" t="str">
        <f>Kontoplan!C26</f>
        <v>Gaver</v>
      </c>
      <c r="AM31" s="17">
        <f>Kontoplan!B26</f>
        <v>7420</v>
      </c>
      <c r="AN31" s="17"/>
      <c r="AO31" s="18">
        <f>SUMIFS(Tabell2[Beløp],Tabell2[Konto],AM31, Tabell2[Prosjekt], $AN$3)</f>
        <v>0</v>
      </c>
      <c r="AP31" s="29"/>
    </row>
    <row r="32" spans="2:42" ht="15" x14ac:dyDescent="0.25">
      <c r="B32" s="17" t="str">
        <f>Kontoplan!C27</f>
        <v>Diverse utgifter</v>
      </c>
      <c r="C32" s="17">
        <f>Kontoplan!B27</f>
        <v>7790</v>
      </c>
      <c r="D32" s="17"/>
      <c r="E32" s="18">
        <f>SUMIFS(Tabell2[Beløp],Tabell2[Konto],C32, Tabell2[Prosjekt], $D$3)</f>
        <v>0</v>
      </c>
      <c r="F32" s="29"/>
      <c r="H32" s="17" t="str">
        <f>Kontoplan!C27</f>
        <v>Diverse utgifter</v>
      </c>
      <c r="I32" s="17">
        <f>Kontoplan!B27</f>
        <v>7790</v>
      </c>
      <c r="J32" s="17"/>
      <c r="K32" s="18">
        <f>SUMIFS(Tabell2[Beløp],Tabell2[Konto],I32, Tabell2[Prosjekt], $J$3)</f>
        <v>0</v>
      </c>
      <c r="L32" s="29"/>
      <c r="M32" s="17" t="str">
        <f>Kontoplan!C27</f>
        <v>Diverse utgifter</v>
      </c>
      <c r="N32" s="17">
        <f>Kontoplan!B27</f>
        <v>7790</v>
      </c>
      <c r="O32" s="17"/>
      <c r="P32" s="18">
        <f>SUMIFS(Tabell2[Beløp],Tabell2[Konto],N32, Tabell2[Prosjekt], $O$3)</f>
        <v>0</v>
      </c>
      <c r="Q32" s="29"/>
      <c r="R32" s="17" t="str">
        <f>Kontoplan!C27</f>
        <v>Diverse utgifter</v>
      </c>
      <c r="S32" s="17">
        <f>Kontoplan!B27</f>
        <v>7790</v>
      </c>
      <c r="T32" s="17"/>
      <c r="U32" s="18">
        <f>SUMIFS(Tabell2[Beløp],Tabell2[Konto],S32, Tabell2[Prosjekt], $T$3)</f>
        <v>0</v>
      </c>
      <c r="V32" s="29"/>
      <c r="W32" s="17" t="str">
        <f>Kontoplan!C27</f>
        <v>Diverse utgifter</v>
      </c>
      <c r="X32" s="17">
        <f>Kontoplan!B27</f>
        <v>7790</v>
      </c>
      <c r="Y32" s="17"/>
      <c r="Z32" s="18">
        <f>SUMIFS(Tabell2[Beløp],Tabell2[Konto],X32, Tabell2[Prosjekt], $Y$3)</f>
        <v>0</v>
      </c>
      <c r="AA32" s="29"/>
      <c r="AB32" s="17" t="str">
        <f>Kontoplan!C27</f>
        <v>Diverse utgifter</v>
      </c>
      <c r="AC32" s="17">
        <f>Kontoplan!B27</f>
        <v>7790</v>
      </c>
      <c r="AD32" s="17"/>
      <c r="AE32" s="18">
        <f>SUMIFS(Tabell2[Beløp],Tabell2[Konto],AC32, Tabell2[Prosjekt], $AD$3)</f>
        <v>0</v>
      </c>
      <c r="AF32" s="29"/>
      <c r="AG32" s="17" t="str">
        <f>Kontoplan!C27</f>
        <v>Diverse utgifter</v>
      </c>
      <c r="AH32" s="17">
        <f>Kontoplan!B27</f>
        <v>7790</v>
      </c>
      <c r="AI32" s="17"/>
      <c r="AJ32" s="18">
        <f>SUMIFS(Tabell2[Beløp],Tabell2[Konto],AH32, Tabell2[Prosjekt], $AJ$3)</f>
        <v>0</v>
      </c>
      <c r="AK32" s="29"/>
      <c r="AL32" s="17" t="str">
        <f>Kontoplan!C27</f>
        <v>Diverse utgifter</v>
      </c>
      <c r="AM32" s="17">
        <f>Kontoplan!B27</f>
        <v>7790</v>
      </c>
      <c r="AN32" s="17"/>
      <c r="AO32" s="18">
        <f>SUMIFS(Tabell2[Beløp],Tabell2[Konto],AM32, Tabell2[Prosjekt], $AN$3)</f>
        <v>0</v>
      </c>
      <c r="AP32" s="29"/>
    </row>
    <row r="33" spans="2:42" ht="15" x14ac:dyDescent="0.25">
      <c r="B33" s="17"/>
      <c r="C33" s="17"/>
      <c r="D33" s="17"/>
      <c r="E33" s="18">
        <f>SUMIFS(Tabell2[Beløp],Tabell2[Konto],C33, Tabell2[Prosjekt], $D$3)</f>
        <v>0</v>
      </c>
      <c r="F33" s="29"/>
      <c r="H33" s="17"/>
      <c r="I33" s="17"/>
      <c r="J33" s="17"/>
      <c r="K33" s="18">
        <f>SUMIFS(Tabell2[Beløp],Tabell2[Konto],I33, Tabell2[Prosjekt], $J$3)</f>
        <v>0</v>
      </c>
      <c r="L33" s="29"/>
      <c r="M33" s="17">
        <f>Kontoplan!C28</f>
        <v>0</v>
      </c>
      <c r="N33" s="17">
        <f>Kontoplan!B28</f>
        <v>0</v>
      </c>
      <c r="O33" s="17"/>
      <c r="P33" s="18">
        <f>SUMIFS(Tabell2[Beløp],Tabell2[Konto],N33, Tabell2[Prosjekt], $O$3)</f>
        <v>0</v>
      </c>
      <c r="Q33" s="29"/>
      <c r="R33" s="17"/>
      <c r="S33" s="17"/>
      <c r="T33" s="17"/>
      <c r="U33" s="18"/>
      <c r="V33" s="29"/>
      <c r="W33" s="17"/>
      <c r="X33" s="17"/>
      <c r="Y33" s="17"/>
      <c r="Z33" s="18"/>
      <c r="AA33" s="29"/>
      <c r="AB33" s="17"/>
      <c r="AC33" s="17"/>
      <c r="AD33" s="17"/>
      <c r="AE33" s="18"/>
      <c r="AF33" s="29"/>
      <c r="AG33" s="17"/>
      <c r="AH33" s="17"/>
      <c r="AI33" s="17"/>
      <c r="AJ33" s="18"/>
      <c r="AK33" s="29"/>
      <c r="AL33" s="17"/>
      <c r="AM33" s="17"/>
      <c r="AN33" s="17"/>
      <c r="AO33" s="18"/>
      <c r="AP33" s="29"/>
    </row>
    <row r="34" spans="2:42" ht="16.8" x14ac:dyDescent="0.3">
      <c r="B34" s="20" t="s">
        <v>17</v>
      </c>
      <c r="C34" s="20"/>
      <c r="D34" s="21"/>
      <c r="E34" s="22">
        <f>SUM(E20:E33)</f>
        <v>0</v>
      </c>
      <c r="F34" s="22"/>
      <c r="H34" s="20" t="s">
        <v>17</v>
      </c>
      <c r="I34" s="20"/>
      <c r="J34" s="21"/>
      <c r="K34" s="22">
        <f>SUM(K20:K33)</f>
        <v>0</v>
      </c>
      <c r="L34" s="22"/>
      <c r="M34" s="20" t="s">
        <v>17</v>
      </c>
      <c r="N34" s="20"/>
      <c r="O34" s="21"/>
      <c r="P34" s="22">
        <f>SUM(P20:P33)</f>
        <v>0</v>
      </c>
      <c r="Q34" s="22"/>
      <c r="R34" s="20" t="s">
        <v>17</v>
      </c>
      <c r="S34" s="20"/>
      <c r="T34" s="21"/>
      <c r="U34" s="22">
        <f>SUM(U20:U33)</f>
        <v>0</v>
      </c>
      <c r="V34" s="22"/>
      <c r="W34" s="20" t="s">
        <v>17</v>
      </c>
      <c r="X34" s="20"/>
      <c r="Y34" s="21"/>
      <c r="Z34" s="22">
        <f>SUM(Z20:Z33)</f>
        <v>0</v>
      </c>
      <c r="AA34" s="22"/>
      <c r="AB34" s="20" t="s">
        <v>17</v>
      </c>
      <c r="AC34" s="20"/>
      <c r="AD34" s="21"/>
      <c r="AE34" s="22">
        <f>SUM(AE20:AE33)</f>
        <v>0</v>
      </c>
      <c r="AF34" s="22"/>
      <c r="AG34" s="20" t="s">
        <v>17</v>
      </c>
      <c r="AH34" s="20"/>
      <c r="AI34" s="21"/>
      <c r="AJ34" s="22">
        <f>SUM(AJ20:AJ33)</f>
        <v>0</v>
      </c>
      <c r="AK34" s="22"/>
      <c r="AL34" s="20" t="s">
        <v>17</v>
      </c>
      <c r="AM34" s="20"/>
      <c r="AN34" s="21"/>
      <c r="AO34" s="22">
        <f>SUM(AO20:AO33)</f>
        <v>0</v>
      </c>
      <c r="AP34" s="22"/>
    </row>
    <row r="37" spans="2:42" ht="17.399999999999999" thickBot="1" x14ac:dyDescent="0.35">
      <c r="B37" s="14" t="s">
        <v>20</v>
      </c>
      <c r="C37" s="14"/>
      <c r="D37" s="15"/>
      <c r="E37" s="16">
        <f>E17-E34</f>
        <v>0</v>
      </c>
      <c r="F37" s="16">
        <f>F12-F29+F35</f>
        <v>0</v>
      </c>
      <c r="H37" s="14" t="s">
        <v>20</v>
      </c>
      <c r="I37" s="14"/>
      <c r="J37" s="15"/>
      <c r="K37" s="16">
        <f>K17-K34</f>
        <v>0</v>
      </c>
      <c r="L37" s="16">
        <f>L12-L29+L35</f>
        <v>0</v>
      </c>
      <c r="M37" s="14" t="s">
        <v>20</v>
      </c>
      <c r="N37" s="14"/>
      <c r="O37" s="15"/>
      <c r="P37" s="16">
        <f>P17-P34</f>
        <v>0</v>
      </c>
      <c r="Q37" s="16">
        <f>Q12-Q29+Q35</f>
        <v>0</v>
      </c>
      <c r="R37" s="14" t="s">
        <v>20</v>
      </c>
      <c r="S37" s="14"/>
      <c r="T37" s="15"/>
      <c r="U37" s="16">
        <f>U17-U34</f>
        <v>0</v>
      </c>
      <c r="V37" s="16">
        <f>V12-V29+V35</f>
        <v>0</v>
      </c>
      <c r="W37" s="14" t="s">
        <v>20</v>
      </c>
      <c r="X37" s="14"/>
      <c r="Y37" s="15"/>
      <c r="Z37" s="16">
        <f>Z17-Z34</f>
        <v>0</v>
      </c>
      <c r="AA37" s="16">
        <f>AA12-AA29+AA35</f>
        <v>0</v>
      </c>
      <c r="AB37" s="14" t="s">
        <v>20</v>
      </c>
      <c r="AC37" s="14"/>
      <c r="AD37" s="15"/>
      <c r="AE37" s="16">
        <f>AE17-AE34</f>
        <v>0</v>
      </c>
      <c r="AF37" s="16">
        <f>AF12-AF29+AF35</f>
        <v>0</v>
      </c>
      <c r="AG37" s="14" t="s">
        <v>20</v>
      </c>
      <c r="AH37" s="14"/>
      <c r="AI37" s="15"/>
      <c r="AJ37" s="16">
        <f>AJ17-AJ34</f>
        <v>0</v>
      </c>
      <c r="AK37" s="16">
        <f>AK12-AK29+AK35</f>
        <v>0</v>
      </c>
      <c r="AL37" s="14" t="s">
        <v>20</v>
      </c>
      <c r="AM37" s="14"/>
      <c r="AN37" s="15"/>
      <c r="AO37" s="16">
        <f>AO17-AO34</f>
        <v>0</v>
      </c>
      <c r="AP37" s="16">
        <f>AP12-AP29+AP35</f>
        <v>0</v>
      </c>
    </row>
  </sheetData>
  <pageMargins left="0.7" right="0.7" top="1" bottom="0.375" header="0.3" footer="0.3"/>
  <pageSetup paperSize="9"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1"/>
  <sheetViews>
    <sheetView workbookViewId="0">
      <selection activeCell="B42" sqref="B42"/>
    </sheetView>
  </sheetViews>
  <sheetFormatPr baseColWidth="10" defaultColWidth="11.44140625" defaultRowHeight="13.8" x14ac:dyDescent="0.25"/>
  <cols>
    <col min="1" max="1" width="40.77734375" style="2" bestFit="1" customWidth="1"/>
    <col min="2" max="2" width="12.21875" style="2" customWidth="1"/>
    <col min="3" max="3" width="35.77734375" style="2" bestFit="1" customWidth="1"/>
    <col min="4" max="4" width="30.77734375" style="2" bestFit="1" customWidth="1"/>
    <col min="5" max="7" width="11.44140625" style="2"/>
    <col min="8" max="8" width="25.77734375" style="2" customWidth="1"/>
    <col min="9" max="9" width="12.77734375" style="2" customWidth="1"/>
    <col min="10" max="16384" width="11.44140625" style="2"/>
  </cols>
  <sheetData>
    <row r="1" spans="1:9" ht="17.399999999999999" x14ac:dyDescent="0.3">
      <c r="B1" s="1" t="s">
        <v>64</v>
      </c>
    </row>
    <row r="3" spans="1:9" x14ac:dyDescent="0.25">
      <c r="B3" s="2" t="s">
        <v>21</v>
      </c>
      <c r="C3" s="2" t="s">
        <v>22</v>
      </c>
      <c r="D3" s="2" t="s">
        <v>23</v>
      </c>
      <c r="H3" s="2" t="s">
        <v>70</v>
      </c>
      <c r="I3" s="2" t="s">
        <v>71</v>
      </c>
    </row>
    <row r="4" spans="1:9" x14ac:dyDescent="0.25">
      <c r="A4" s="3" t="s">
        <v>9</v>
      </c>
      <c r="B4" s="2">
        <v>3200</v>
      </c>
      <c r="C4" s="2" t="s">
        <v>38</v>
      </c>
      <c r="H4" s="2" t="s">
        <v>80</v>
      </c>
      <c r="I4" s="2">
        <v>10</v>
      </c>
    </row>
    <row r="5" spans="1:9" x14ac:dyDescent="0.25">
      <c r="B5" s="2">
        <v>3210</v>
      </c>
      <c r="C5" s="2" t="s">
        <v>56</v>
      </c>
      <c r="H5" s="2" t="s">
        <v>89</v>
      </c>
      <c r="I5" s="2">
        <v>15</v>
      </c>
    </row>
    <row r="6" spans="1:9" x14ac:dyDescent="0.25">
      <c r="B6" s="2">
        <v>3220</v>
      </c>
      <c r="C6" s="2" t="s">
        <v>57</v>
      </c>
      <c r="H6" s="2" t="s">
        <v>81</v>
      </c>
      <c r="I6" s="2">
        <v>20</v>
      </c>
    </row>
    <row r="7" spans="1:9" x14ac:dyDescent="0.25">
      <c r="B7" s="2">
        <v>3230</v>
      </c>
      <c r="C7" s="2" t="s">
        <v>24</v>
      </c>
      <c r="H7" s="2" t="s">
        <v>82</v>
      </c>
      <c r="I7" s="2">
        <v>21</v>
      </c>
    </row>
    <row r="8" spans="1:9" x14ac:dyDescent="0.25">
      <c r="B8" s="2">
        <v>3240</v>
      </c>
      <c r="C8" s="2" t="s">
        <v>25</v>
      </c>
      <c r="H8" s="2" t="s">
        <v>83</v>
      </c>
      <c r="I8" s="2">
        <v>22</v>
      </c>
    </row>
    <row r="9" spans="1:9" x14ac:dyDescent="0.25">
      <c r="B9" s="2">
        <v>3250</v>
      </c>
      <c r="C9" s="2" t="s">
        <v>58</v>
      </c>
      <c r="H9" s="2" t="s">
        <v>84</v>
      </c>
      <c r="I9" s="2">
        <v>25</v>
      </c>
    </row>
    <row r="10" spans="1:9" x14ac:dyDescent="0.25">
      <c r="B10" s="2">
        <v>3290</v>
      </c>
      <c r="C10" s="2" t="s">
        <v>30</v>
      </c>
      <c r="H10" s="2" t="s">
        <v>85</v>
      </c>
      <c r="I10" s="2">
        <v>30</v>
      </c>
    </row>
    <row r="11" spans="1:9" x14ac:dyDescent="0.25">
      <c r="B11" s="2">
        <v>3800</v>
      </c>
      <c r="C11" s="2" t="s">
        <v>27</v>
      </c>
      <c r="H11" s="2" t="s">
        <v>86</v>
      </c>
      <c r="I11" s="2">
        <v>40</v>
      </c>
    </row>
    <row r="12" spans="1:9" x14ac:dyDescent="0.25">
      <c r="B12" s="2">
        <v>3810</v>
      </c>
      <c r="C12" s="2" t="s">
        <v>28</v>
      </c>
      <c r="H12" s="2" t="s">
        <v>87</v>
      </c>
      <c r="I12" s="2">
        <v>45</v>
      </c>
    </row>
    <row r="13" spans="1:9" x14ac:dyDescent="0.25">
      <c r="B13" s="2">
        <v>3820</v>
      </c>
      <c r="C13" s="2" t="s">
        <v>29</v>
      </c>
      <c r="H13" s="2" t="s">
        <v>88</v>
      </c>
      <c r="I13" s="2">
        <v>50</v>
      </c>
    </row>
    <row r="15" spans="1:9" x14ac:dyDescent="0.25">
      <c r="A15" s="4" t="s">
        <v>31</v>
      </c>
      <c r="B15" s="2">
        <v>4510</v>
      </c>
      <c r="C15" s="2" t="s">
        <v>54</v>
      </c>
    </row>
    <row r="16" spans="1:9" x14ac:dyDescent="0.25">
      <c r="B16" s="2">
        <v>5000</v>
      </c>
      <c r="C16" s="2" t="s">
        <v>55</v>
      </c>
    </row>
    <row r="17" spans="1:3" x14ac:dyDescent="0.25">
      <c r="B17" s="2">
        <v>5001</v>
      </c>
      <c r="C17" s="2" t="s">
        <v>53</v>
      </c>
    </row>
    <row r="18" spans="1:3" x14ac:dyDescent="0.25">
      <c r="B18" s="2">
        <v>6300</v>
      </c>
      <c r="C18" s="2" t="s">
        <v>32</v>
      </c>
    </row>
    <row r="19" spans="1:3" x14ac:dyDescent="0.25">
      <c r="B19" s="2">
        <v>6700</v>
      </c>
      <c r="C19" s="2" t="s">
        <v>33</v>
      </c>
    </row>
    <row r="20" spans="1:3" x14ac:dyDescent="0.25">
      <c r="B20" s="2">
        <v>6800</v>
      </c>
      <c r="C20" s="2" t="s">
        <v>34</v>
      </c>
    </row>
    <row r="21" spans="1:3" x14ac:dyDescent="0.25">
      <c r="B21" s="2">
        <v>6820</v>
      </c>
      <c r="C21" s="2" t="s">
        <v>35</v>
      </c>
    </row>
    <row r="22" spans="1:3" x14ac:dyDescent="0.25">
      <c r="B22" s="2">
        <v>6860</v>
      </c>
      <c r="C22" s="2" t="s">
        <v>36</v>
      </c>
    </row>
    <row r="23" spans="1:3" x14ac:dyDescent="0.25">
      <c r="B23" s="2">
        <v>6940</v>
      </c>
      <c r="C23" s="2" t="s">
        <v>37</v>
      </c>
    </row>
    <row r="24" spans="1:3" x14ac:dyDescent="0.25">
      <c r="B24" s="2">
        <v>7140</v>
      </c>
      <c r="C24" s="2" t="s">
        <v>59</v>
      </c>
    </row>
    <row r="25" spans="1:3" x14ac:dyDescent="0.25">
      <c r="B25" s="2">
        <v>7320</v>
      </c>
      <c r="C25" s="2" t="s">
        <v>60</v>
      </c>
    </row>
    <row r="26" spans="1:3" x14ac:dyDescent="0.25">
      <c r="B26" s="2">
        <v>7420</v>
      </c>
      <c r="C26" s="2" t="s">
        <v>26</v>
      </c>
    </row>
    <row r="27" spans="1:3" x14ac:dyDescent="0.25">
      <c r="B27" s="2">
        <v>7790</v>
      </c>
      <c r="C27" s="2" t="s">
        <v>61</v>
      </c>
    </row>
    <row r="29" spans="1:3" x14ac:dyDescent="0.25">
      <c r="B29" s="2">
        <v>8050</v>
      </c>
      <c r="C29" s="2" t="s">
        <v>39</v>
      </c>
    </row>
    <row r="30" spans="1:3" x14ac:dyDescent="0.25">
      <c r="A30" s="4" t="s">
        <v>18</v>
      </c>
      <c r="B30" s="2">
        <v>8150</v>
      </c>
      <c r="C30" s="2" t="s">
        <v>40</v>
      </c>
    </row>
    <row r="31" spans="1:3" x14ac:dyDescent="0.25">
      <c r="B31" s="2">
        <v>8170</v>
      </c>
      <c r="C31" s="2" t="s">
        <v>41</v>
      </c>
    </row>
    <row r="33" spans="1:4" x14ac:dyDescent="0.25">
      <c r="B33" s="2">
        <v>8800</v>
      </c>
      <c r="C33" s="2" t="s">
        <v>42</v>
      </c>
    </row>
    <row r="34" spans="1:4" x14ac:dyDescent="0.25">
      <c r="B34" s="36"/>
      <c r="C34" s="36"/>
      <c r="D34" s="36"/>
    </row>
    <row r="35" spans="1:4" x14ac:dyDescent="0.25">
      <c r="A35" s="26" t="s">
        <v>79</v>
      </c>
      <c r="B35" s="36">
        <v>1500</v>
      </c>
      <c r="C35" s="2" t="s">
        <v>62</v>
      </c>
      <c r="D35" s="36"/>
    </row>
    <row r="36" spans="1:4" x14ac:dyDescent="0.25">
      <c r="B36" s="2">
        <v>1920</v>
      </c>
      <c r="C36" s="2" t="s">
        <v>90</v>
      </c>
    </row>
    <row r="37" spans="1:4" x14ac:dyDescent="0.25">
      <c r="B37" s="2">
        <v>1921</v>
      </c>
      <c r="C37" s="2" t="s">
        <v>91</v>
      </c>
    </row>
    <row r="38" spans="1:4" x14ac:dyDescent="0.25">
      <c r="B38" s="2">
        <v>1922</v>
      </c>
      <c r="C38" s="2" t="s">
        <v>92</v>
      </c>
    </row>
    <row r="39" spans="1:4" x14ac:dyDescent="0.25">
      <c r="B39" s="2">
        <v>2000</v>
      </c>
      <c r="C39" s="2" t="s">
        <v>94</v>
      </c>
    </row>
    <row r="40" spans="1:4" x14ac:dyDescent="0.25">
      <c r="B40" s="2">
        <v>2050</v>
      </c>
      <c r="C40" s="2" t="s">
        <v>93</v>
      </c>
    </row>
    <row r="41" spans="1:4" x14ac:dyDescent="0.25">
      <c r="B41" s="2">
        <v>2400</v>
      </c>
      <c r="C41" s="2" t="s">
        <v>63</v>
      </c>
    </row>
  </sheetData>
  <pageMargins left="0.7" right="0.7" top="0.75" bottom="0.75" header="0.3" footer="0.3"/>
  <pageSetup paperSize="9" scale="68" orientation="landscape" horizontalDpi="360" verticalDpi="36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0"/>
  <sheetViews>
    <sheetView workbookViewId="0">
      <selection activeCell="M20" sqref="M20"/>
    </sheetView>
  </sheetViews>
  <sheetFormatPr baseColWidth="10" defaultColWidth="11.44140625" defaultRowHeight="13.8" x14ac:dyDescent="0.25"/>
  <cols>
    <col min="1" max="16384" width="11.44140625" style="2"/>
  </cols>
  <sheetData>
    <row r="1" spans="1:7" x14ac:dyDescent="0.25">
      <c r="A1" s="26" t="s">
        <v>43</v>
      </c>
    </row>
    <row r="3" spans="1:7" ht="47.25" customHeight="1" x14ac:dyDescent="0.25">
      <c r="A3" s="55" t="s">
        <v>44</v>
      </c>
      <c r="B3" s="55"/>
      <c r="C3" s="55"/>
      <c r="D3" s="55"/>
      <c r="E3" s="55"/>
      <c r="F3" s="55"/>
      <c r="G3" s="55"/>
    </row>
    <row r="4" spans="1:7" ht="47.25" customHeight="1" x14ac:dyDescent="0.25">
      <c r="A4" s="54" t="s">
        <v>98</v>
      </c>
      <c r="B4" s="54"/>
      <c r="C4" s="54"/>
      <c r="D4" s="54"/>
      <c r="E4" s="54"/>
      <c r="F4" s="54"/>
      <c r="G4" s="54"/>
    </row>
    <row r="5" spans="1:7" ht="9" customHeight="1" x14ac:dyDescent="0.25">
      <c r="A5" s="35"/>
      <c r="B5" s="35"/>
      <c r="C5" s="35"/>
      <c r="D5" s="35"/>
      <c r="E5" s="35"/>
      <c r="F5" s="35"/>
      <c r="G5" s="35"/>
    </row>
    <row r="6" spans="1:7" x14ac:dyDescent="0.25">
      <c r="A6" s="54" t="s">
        <v>45</v>
      </c>
      <c r="B6" s="54"/>
      <c r="C6" s="54"/>
      <c r="D6" s="54"/>
      <c r="E6" s="54"/>
      <c r="F6" s="54"/>
      <c r="G6" s="54"/>
    </row>
    <row r="7" spans="1:7" ht="45" customHeight="1" x14ac:dyDescent="0.25">
      <c r="A7" s="55" t="s">
        <v>46</v>
      </c>
      <c r="B7" s="55"/>
      <c r="C7" s="55"/>
      <c r="D7" s="55"/>
      <c r="E7" s="55"/>
      <c r="F7" s="55"/>
      <c r="G7" s="55"/>
    </row>
    <row r="8" spans="1:7" x14ac:dyDescent="0.25">
      <c r="A8" s="55" t="s">
        <v>47</v>
      </c>
      <c r="B8" s="55"/>
      <c r="C8" s="55"/>
      <c r="D8" s="55"/>
      <c r="E8" s="55"/>
      <c r="F8" s="55"/>
      <c r="G8" s="55"/>
    </row>
    <row r="9" spans="1:7" x14ac:dyDescent="0.25">
      <c r="A9" s="56" t="s">
        <v>95</v>
      </c>
      <c r="B9" s="56"/>
      <c r="C9" s="56"/>
      <c r="D9" s="56"/>
      <c r="E9" s="56"/>
      <c r="F9" s="56"/>
      <c r="G9" s="56"/>
    </row>
    <row r="11" spans="1:7" x14ac:dyDescent="0.25">
      <c r="A11" s="54" t="s">
        <v>6</v>
      </c>
      <c r="B11" s="54"/>
      <c r="C11" s="54"/>
      <c r="D11" s="54"/>
      <c r="E11" s="54"/>
      <c r="F11" s="54"/>
      <c r="G11" s="54"/>
    </row>
    <row r="12" spans="1:7" ht="33" customHeight="1" x14ac:dyDescent="0.25">
      <c r="A12" s="55" t="s">
        <v>48</v>
      </c>
      <c r="B12" s="55"/>
      <c r="C12" s="55"/>
      <c r="D12" s="55"/>
      <c r="E12" s="55"/>
      <c r="F12" s="55"/>
      <c r="G12" s="55"/>
    </row>
    <row r="13" spans="1:7" ht="62.4" customHeight="1" x14ac:dyDescent="0.25">
      <c r="A13" s="55" t="s">
        <v>96</v>
      </c>
      <c r="B13" s="55"/>
      <c r="C13" s="55"/>
      <c r="D13" s="55"/>
      <c r="E13" s="55"/>
      <c r="F13" s="55"/>
      <c r="G13" s="55"/>
    </row>
    <row r="14" spans="1:7" ht="30" customHeight="1" x14ac:dyDescent="0.25">
      <c r="A14" s="54" t="s">
        <v>49</v>
      </c>
      <c r="B14" s="54"/>
      <c r="C14" s="54"/>
      <c r="D14" s="54"/>
      <c r="E14" s="54"/>
      <c r="F14" s="54"/>
      <c r="G14" s="54"/>
    </row>
    <row r="16" spans="1:7" x14ac:dyDescent="0.25">
      <c r="A16" s="54" t="s">
        <v>50</v>
      </c>
      <c r="B16" s="54"/>
      <c r="C16" s="54"/>
      <c r="D16" s="54"/>
      <c r="E16" s="54"/>
      <c r="F16" s="54"/>
      <c r="G16" s="54"/>
    </row>
    <row r="17" spans="1:7" ht="33" customHeight="1" x14ac:dyDescent="0.25">
      <c r="A17" s="55" t="s">
        <v>51</v>
      </c>
      <c r="B17" s="55"/>
      <c r="C17" s="55"/>
      <c r="D17" s="55"/>
      <c r="E17" s="55"/>
      <c r="F17" s="55"/>
      <c r="G17" s="55"/>
    </row>
    <row r="18" spans="1:7" ht="35.25" customHeight="1" x14ac:dyDescent="0.25">
      <c r="A18" s="54" t="s">
        <v>52</v>
      </c>
      <c r="B18" s="54"/>
      <c r="C18" s="54"/>
      <c r="D18" s="54"/>
      <c r="E18" s="54"/>
      <c r="F18" s="54"/>
      <c r="G18" s="54"/>
    </row>
    <row r="19" spans="1:7" x14ac:dyDescent="0.25">
      <c r="A19" s="26" t="s">
        <v>70</v>
      </c>
    </row>
    <row r="20" spans="1:7" ht="69" customHeight="1" x14ac:dyDescent="0.25">
      <c r="A20" s="55" t="s">
        <v>99</v>
      </c>
      <c r="B20" s="55"/>
      <c r="C20" s="55"/>
      <c r="D20" s="55"/>
      <c r="E20" s="55"/>
      <c r="F20" s="55"/>
      <c r="G20" s="55"/>
    </row>
  </sheetData>
  <mergeCells count="14">
    <mergeCell ref="A20:G20"/>
    <mergeCell ref="A12:G12"/>
    <mergeCell ref="A14:G14"/>
    <mergeCell ref="A16:G16"/>
    <mergeCell ref="A17:G17"/>
    <mergeCell ref="A18:G18"/>
    <mergeCell ref="A13:G13"/>
    <mergeCell ref="A11:G11"/>
    <mergeCell ref="A3:G3"/>
    <mergeCell ref="A6:G6"/>
    <mergeCell ref="A7:G7"/>
    <mergeCell ref="A9:G9"/>
    <mergeCell ref="A8:G8"/>
    <mergeCell ref="A4:G4"/>
  </mergeCells>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E7016A41B430144A844E23AF65E6D4D" ma:contentTypeVersion="19" ma:contentTypeDescription="Opprett et nytt dokument." ma:contentTypeScope="" ma:versionID="4eb4cc5732029ad7af8afe20b5078b17">
  <xsd:schema xmlns:xsd="http://www.w3.org/2001/XMLSchema" xmlns:xs="http://www.w3.org/2001/XMLSchema" xmlns:p="http://schemas.microsoft.com/office/2006/metadata/properties" xmlns:ns2="55a292de-f429-472d-9cb4-04a5e5259e0d" xmlns:ns3="a5fd0a08-b51c-4690-956c-985f7ab275c9" targetNamespace="http://schemas.microsoft.com/office/2006/metadata/properties" ma:root="true" ma:fieldsID="11f5abb0c25051a13bb31ccd94a6b08f" ns2:_="" ns3:_="">
    <xsd:import namespace="55a292de-f429-472d-9cb4-04a5e5259e0d"/>
    <xsd:import namespace="a5fd0a08-b51c-4690-956c-985f7ab275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a292de-f429-472d-9cb4-04a5e5259e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91356d1b-b145-46e1-b5c5-6aa41841b5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d0a08-b51c-4690-956c-985f7ab275c9" elementFormDefault="qualified">
    <xsd:import namespace="http://schemas.microsoft.com/office/2006/documentManagement/types"/>
    <xsd:import namespace="http://schemas.microsoft.com/office/infopath/2007/PartnerControls"/>
    <xsd:element name="SharedWithUsers" ma:index="19"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e2060687-06ff-4577-a596-d8c99e5865d4}" ma:internalName="TaxCatchAll" ma:showField="CatchAllData" ma:web="a5fd0a08-b51c-4690-956c-985f7ab275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fd0a08-b51c-4690-956c-985f7ab275c9" xsi:nil="true"/>
    <lcf76f155ced4ddcb4097134ff3c332f xmlns="55a292de-f429-472d-9cb4-04a5e5259e0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9EE907-56E8-4D64-A50C-B0EB4787CE28}"/>
</file>

<file path=customXml/itemProps2.xml><?xml version="1.0" encoding="utf-8"?>
<ds:datastoreItem xmlns:ds="http://schemas.openxmlformats.org/officeDocument/2006/customXml" ds:itemID="{2743612F-7EB7-4466-9E5B-42477571CB8C}">
  <ds:schemaRefs>
    <ds:schemaRef ds:uri="http://schemas.microsoft.com/office/2006/metadata/properties"/>
    <ds:schemaRef ds:uri="http://schemas.microsoft.com/office/infopath/2007/PartnerControls"/>
    <ds:schemaRef ds:uri="bd6da999-1c0a-4e7d-83ce-b87d7faaf142"/>
    <ds:schemaRef ds:uri="8d7e321c-45e2-4d3a-bb0c-e3e8899adee2"/>
  </ds:schemaRefs>
</ds:datastoreItem>
</file>

<file path=customXml/itemProps3.xml><?xml version="1.0" encoding="utf-8"?>
<ds:datastoreItem xmlns:ds="http://schemas.openxmlformats.org/officeDocument/2006/customXml" ds:itemID="{7E685362-9497-4F38-BD4D-E0591B034F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Hovedbok føringer</vt:lpstr>
      <vt:lpstr>Årsregnskap</vt:lpstr>
      <vt:lpstr>Prosjektregnskap</vt:lpstr>
      <vt:lpstr>Kontoplan</vt:lpstr>
      <vt:lpstr>Forklaringer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Kurt Henning Johnsen</dc:creator>
  <cp:keywords/>
  <dc:description/>
  <cp:lastModifiedBy>Kurt Henning Johnsen</cp:lastModifiedBy>
  <cp:revision/>
  <cp:lastPrinted>2026-01-06T08:22:09Z</cp:lastPrinted>
  <dcterms:created xsi:type="dcterms:W3CDTF">2022-02-17T11:54:28Z</dcterms:created>
  <dcterms:modified xsi:type="dcterms:W3CDTF">2026-04-16T07:00:24Z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0x010100BE7016A41B430144A844E23AF65E6D4D</vt:lpwstr>
  </property>
  <property fmtid="{D5CDD505-2E9C-101B-9397-08002B2CF9AE}" pid="3" name="MediaServiceImageTags">
    <vt:lpwstr/>
  </property>
</Properties>
</file>